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74a4378a5f2987/ANTT/GELIC/01 - Processos/2023/01 - SERVIÇOS/50500296350202212 - Engenharia Consultiva - SUROD/"/>
    </mc:Choice>
  </mc:AlternateContent>
  <xr:revisionPtr revIDLastSave="11" documentId="11_A7A5C82E9F2F4CCCB754C261AC8A652C45080E58" xr6:coauthVersionLast="47" xr6:coauthVersionMax="47" xr10:uidLastSave="{66810E48-C6CF-4A90-9C69-F5A655B80AA1}"/>
  <bookViews>
    <workbookView xWindow="-28920" yWindow="-120" windowWidth="29040" windowHeight="15840" firstSheet="7" activeTab="12" xr2:uid="{00000000-000D-0000-FFFF-FFFF00000000}"/>
  </bookViews>
  <sheets>
    <sheet name="1 - Coordenador-Geral" sheetId="30" r:id="rId1"/>
    <sheet name="2 - Eng. Coord. Técnico" sheetId="31" r:id="rId2"/>
    <sheet name="3 - Engenheiro Civil Sênior" sheetId="32" r:id="rId3"/>
    <sheet name="4 - Engenheiro Civil Pleno" sheetId="33" r:id="rId4"/>
    <sheet name="5 - Eng. de Projetos Pleno" sheetId="34" r:id="rId5"/>
    <sheet name="6 - Engenheiro Civil Júnior" sheetId="35" r:id="rId6"/>
    <sheet name="7 - Bacharel em Direiro Sênior" sheetId="36" r:id="rId7"/>
    <sheet name="8 - Bacharel em Dureito Júnior" sheetId="37" r:id="rId8"/>
    <sheet name="9 - Especialista e Geoprocessam" sheetId="38" r:id="rId9"/>
    <sheet name="10 - Estatístico Pleno" sheetId="39" r:id="rId10"/>
    <sheet name="Deslocamento" sheetId="27" r:id="rId11"/>
    <sheet name="Diárias" sheetId="28" r:id="rId12"/>
    <sheet name="VALOR GLOBAL" sheetId="5" r:id="rId13"/>
  </sheets>
  <definedNames>
    <definedName name="_xlnm.Print_Area" localSheetId="0">'1 - Coordenador-Geral'!$A$1:$D$139</definedName>
    <definedName name="_xlnm.Print_Area" localSheetId="9">'10 - Estatístico Pleno'!$A$1:$D$139</definedName>
    <definedName name="_xlnm.Print_Area" localSheetId="1">'2 - Eng. Coord. Técnico'!$A$1:$D$139</definedName>
    <definedName name="_xlnm.Print_Area" localSheetId="2">'3 - Engenheiro Civil Sênior'!$A$1:$D$139</definedName>
    <definedName name="_xlnm.Print_Area" localSheetId="3">'4 - Engenheiro Civil Pleno'!$A$1:$D$139</definedName>
    <definedName name="_xlnm.Print_Area" localSheetId="4">'5 - Eng. de Projetos Pleno'!$A$1:$D$139</definedName>
    <definedName name="_xlnm.Print_Area" localSheetId="5">'6 - Engenheiro Civil Júnior'!$A$1:$D$139</definedName>
    <definedName name="_xlnm.Print_Area" localSheetId="6">'7 - Bacharel em Direiro Sênior'!$A$1:$D$139</definedName>
    <definedName name="_xlnm.Print_Area" localSheetId="7">'8 - Bacharel em Dureito Júnior'!$A$1:$D$139</definedName>
    <definedName name="_xlnm.Print_Area" localSheetId="8">'9 - Especialista e Geoprocessam'!$A$1:$D$139</definedName>
    <definedName name="_xlnm.Print_Area" localSheetId="10">Deslocamento!$A$1:$D$135</definedName>
    <definedName name="_xlnm.Print_Area" localSheetId="11">Diárias!$A$1:$D$136</definedName>
    <definedName name="_xlnm.Print_Area" localSheetId="12">'VALOR GLOBAL'!$A$1:$G$33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2" i="39" l="1"/>
  <c r="D115" i="39"/>
  <c r="D136" i="39" s="1"/>
  <c r="C103" i="39"/>
  <c r="C102" i="39"/>
  <c r="D99" i="39"/>
  <c r="C86" i="39"/>
  <c r="C83" i="39"/>
  <c r="C82" i="39"/>
  <c r="C74" i="39"/>
  <c r="D63" i="39"/>
  <c r="D62" i="39"/>
  <c r="C68" i="39" s="1"/>
  <c r="D75" i="39" s="1"/>
  <c r="C55" i="39"/>
  <c r="C85" i="39" s="1"/>
  <c r="D53" i="39"/>
  <c r="D49" i="39"/>
  <c r="C38" i="39"/>
  <c r="C39" i="39" s="1"/>
  <c r="D30" i="39"/>
  <c r="D98" i="39" s="1"/>
  <c r="C104" i="39" l="1"/>
  <c r="C108" i="39" s="1"/>
  <c r="D85" i="39"/>
  <c r="D103" i="39"/>
  <c r="C87" i="39"/>
  <c r="C40" i="39"/>
  <c r="C73" i="39" s="1"/>
  <c r="D50" i="39"/>
  <c r="D54" i="39"/>
  <c r="D81" i="39"/>
  <c r="D83" i="39"/>
  <c r="D96" i="39"/>
  <c r="D100" i="39"/>
  <c r="D132" i="39"/>
  <c r="D36" i="39"/>
  <c r="D47" i="39"/>
  <c r="D51" i="39"/>
  <c r="D84" i="39"/>
  <c r="D86" i="39"/>
  <c r="D97" i="39"/>
  <c r="D101" i="39"/>
  <c r="D37" i="39"/>
  <c r="D39" i="39"/>
  <c r="D48" i="39"/>
  <c r="D52" i="39"/>
  <c r="D82" i="39"/>
  <c r="C122" i="38"/>
  <c r="D115" i="38"/>
  <c r="D136" i="38" s="1"/>
  <c r="C102" i="38"/>
  <c r="C85" i="38"/>
  <c r="C82" i="38"/>
  <c r="C74" i="38"/>
  <c r="D63" i="38"/>
  <c r="D62" i="38"/>
  <c r="C68" i="38" s="1"/>
  <c r="D75" i="38" s="1"/>
  <c r="C55" i="38"/>
  <c r="C83" i="38" s="1"/>
  <c r="C38" i="38"/>
  <c r="D30" i="38"/>
  <c r="D99" i="38" s="1"/>
  <c r="C122" i="37"/>
  <c r="D115" i="37"/>
  <c r="D136" i="37" s="1"/>
  <c r="C102" i="37"/>
  <c r="C86" i="37"/>
  <c r="C82" i="37"/>
  <c r="C74" i="37"/>
  <c r="D63" i="37"/>
  <c r="D62" i="37"/>
  <c r="C68" i="37" s="1"/>
  <c r="D75" i="37" s="1"/>
  <c r="C55" i="37"/>
  <c r="C83" i="37" s="1"/>
  <c r="C38" i="37"/>
  <c r="D30" i="37"/>
  <c r="D99" i="37" s="1"/>
  <c r="C122" i="36"/>
  <c r="D115" i="36"/>
  <c r="D136" i="36" s="1"/>
  <c r="C102" i="36"/>
  <c r="C82" i="36"/>
  <c r="D63" i="36"/>
  <c r="D62" i="36"/>
  <c r="C68" i="36" s="1"/>
  <c r="D75" i="36" s="1"/>
  <c r="C55" i="36"/>
  <c r="C85" i="36" s="1"/>
  <c r="C38" i="36"/>
  <c r="D30" i="36"/>
  <c r="D99" i="36" s="1"/>
  <c r="C86" i="38" l="1"/>
  <c r="C74" i="36"/>
  <c r="C85" i="37"/>
  <c r="C87" i="38"/>
  <c r="C103" i="36"/>
  <c r="C104" i="36" s="1"/>
  <c r="C108" i="36" s="1"/>
  <c r="C83" i="36"/>
  <c r="C104" i="37"/>
  <c r="C108" i="37" s="1"/>
  <c r="D53" i="36"/>
  <c r="D49" i="36"/>
  <c r="C86" i="36"/>
  <c r="C87" i="37"/>
  <c r="C103" i="37"/>
  <c r="D103" i="37" s="1"/>
  <c r="D55" i="39"/>
  <c r="D74" i="39" s="1"/>
  <c r="D38" i="39"/>
  <c r="D40" i="39" s="1"/>
  <c r="D73" i="39" s="1"/>
  <c r="D102" i="39"/>
  <c r="D104" i="39" s="1"/>
  <c r="D108" i="39" s="1"/>
  <c r="D109" i="39" s="1"/>
  <c r="D135" i="39" s="1"/>
  <c r="D87" i="39"/>
  <c r="D134" i="39" s="1"/>
  <c r="D48" i="38"/>
  <c r="D50" i="38"/>
  <c r="D54" i="38"/>
  <c r="D81" i="38"/>
  <c r="D83" i="38"/>
  <c r="D96" i="38"/>
  <c r="D100" i="38"/>
  <c r="C103" i="38"/>
  <c r="D103" i="38" s="1"/>
  <c r="D132" i="38"/>
  <c r="D36" i="38"/>
  <c r="C39" i="38"/>
  <c r="C40" i="38" s="1"/>
  <c r="C73" i="38" s="1"/>
  <c r="D47" i="38"/>
  <c r="D51" i="38"/>
  <c r="D84" i="38"/>
  <c r="D86" i="38"/>
  <c r="D97" i="38"/>
  <c r="D101" i="38"/>
  <c r="D37" i="38"/>
  <c r="D52" i="38"/>
  <c r="D82" i="38"/>
  <c r="D98" i="38"/>
  <c r="D49" i="38"/>
  <c r="D53" i="38"/>
  <c r="D85" i="38"/>
  <c r="D50" i="37"/>
  <c r="D36" i="37"/>
  <c r="C39" i="37"/>
  <c r="C40" i="37" s="1"/>
  <c r="C73" i="37" s="1"/>
  <c r="D47" i="37"/>
  <c r="D51" i="37"/>
  <c r="D84" i="37"/>
  <c r="D86" i="37"/>
  <c r="D97" i="37"/>
  <c r="D101" i="37"/>
  <c r="D83" i="37"/>
  <c r="D100" i="37"/>
  <c r="D37" i="37"/>
  <c r="D39" i="37"/>
  <c r="D48" i="37"/>
  <c r="D52" i="37"/>
  <c r="D82" i="37"/>
  <c r="D98" i="37"/>
  <c r="D54" i="37"/>
  <c r="D81" i="37"/>
  <c r="D96" i="37"/>
  <c r="D132" i="37"/>
  <c r="D49" i="37"/>
  <c r="D53" i="37"/>
  <c r="D85" i="37"/>
  <c r="D103" i="36"/>
  <c r="C87" i="36"/>
  <c r="D50" i="36"/>
  <c r="D81" i="36"/>
  <c r="D83" i="36"/>
  <c r="D96" i="36"/>
  <c r="D132" i="36"/>
  <c r="D36" i="36"/>
  <c r="D47" i="36"/>
  <c r="D84" i="36"/>
  <c r="D86" i="36"/>
  <c r="D97" i="36"/>
  <c r="D101" i="36"/>
  <c r="D54" i="36"/>
  <c r="D100" i="36"/>
  <c r="C39" i="36"/>
  <c r="C40" i="36" s="1"/>
  <c r="C73" i="36" s="1"/>
  <c r="D51" i="36"/>
  <c r="D37" i="36"/>
  <c r="D39" i="36"/>
  <c r="D48" i="36"/>
  <c r="D52" i="36"/>
  <c r="D82" i="36"/>
  <c r="D98" i="36"/>
  <c r="D85" i="36"/>
  <c r="C122" i="35"/>
  <c r="D115" i="35"/>
  <c r="D136" i="35" s="1"/>
  <c r="C102" i="35"/>
  <c r="C82" i="35"/>
  <c r="D63" i="35"/>
  <c r="D62" i="35"/>
  <c r="C68" i="35" s="1"/>
  <c r="D75" i="35" s="1"/>
  <c r="C55" i="35"/>
  <c r="C86" i="35" s="1"/>
  <c r="C38" i="35"/>
  <c r="D30" i="35"/>
  <c r="D53" i="35" s="1"/>
  <c r="C122" i="34"/>
  <c r="D115" i="34"/>
  <c r="D136" i="34" s="1"/>
  <c r="C102" i="34"/>
  <c r="C85" i="34"/>
  <c r="C82" i="34"/>
  <c r="D63" i="34"/>
  <c r="D62" i="34"/>
  <c r="C68" i="34" s="1"/>
  <c r="D75" i="34" s="1"/>
  <c r="C55" i="34"/>
  <c r="C83" i="34" s="1"/>
  <c r="C38" i="34"/>
  <c r="D30" i="34"/>
  <c r="D53" i="34" s="1"/>
  <c r="D136" i="33"/>
  <c r="C122" i="33"/>
  <c r="D115" i="33"/>
  <c r="C102" i="33"/>
  <c r="C85" i="33"/>
  <c r="C82" i="33"/>
  <c r="C74" i="33"/>
  <c r="D63" i="33"/>
  <c r="D62" i="33"/>
  <c r="C68" i="33" s="1"/>
  <c r="D75" i="33" s="1"/>
  <c r="C55" i="33"/>
  <c r="C83" i="33" s="1"/>
  <c r="C38" i="33"/>
  <c r="D30" i="33"/>
  <c r="D53" i="33" s="1"/>
  <c r="D136" i="32"/>
  <c r="C122" i="32"/>
  <c r="D115" i="32"/>
  <c r="C102" i="32"/>
  <c r="C82" i="32"/>
  <c r="D63" i="32"/>
  <c r="D62" i="32"/>
  <c r="C68" i="32" s="1"/>
  <c r="D75" i="32" s="1"/>
  <c r="C55" i="32"/>
  <c r="C83" i="32" s="1"/>
  <c r="C38" i="32"/>
  <c r="D30" i="32"/>
  <c r="D53" i="32" s="1"/>
  <c r="D136" i="31"/>
  <c r="C122" i="31"/>
  <c r="D115" i="31"/>
  <c r="C102" i="31"/>
  <c r="D99" i="31"/>
  <c r="C82" i="31"/>
  <c r="D63" i="31"/>
  <c r="D62" i="31"/>
  <c r="C55" i="31"/>
  <c r="C83" i="31" s="1"/>
  <c r="D48" i="31"/>
  <c r="C38" i="31"/>
  <c r="D30" i="31"/>
  <c r="D53" i="31" s="1"/>
  <c r="C122" i="30"/>
  <c r="D115" i="30"/>
  <c r="D136" i="30" s="1"/>
  <c r="C102" i="30"/>
  <c r="C82" i="30"/>
  <c r="D63" i="30"/>
  <c r="D62" i="30"/>
  <c r="C68" i="30" s="1"/>
  <c r="D75" i="30" s="1"/>
  <c r="C55" i="30"/>
  <c r="C86" i="30" s="1"/>
  <c r="C38" i="30"/>
  <c r="C39" i="30" s="1"/>
  <c r="D30" i="30"/>
  <c r="D82" i="30" s="1"/>
  <c r="C25" i="28"/>
  <c r="D15" i="28"/>
  <c r="C40" i="30" l="1"/>
  <c r="C73" i="30" s="1"/>
  <c r="C103" i="30"/>
  <c r="C103" i="35"/>
  <c r="C104" i="35" s="1"/>
  <c r="C108" i="35" s="1"/>
  <c r="C86" i="33"/>
  <c r="C103" i="34"/>
  <c r="C104" i="34" s="1"/>
  <c r="C108" i="34" s="1"/>
  <c r="C74" i="35"/>
  <c r="D87" i="37"/>
  <c r="D134" i="37" s="1"/>
  <c r="C74" i="30"/>
  <c r="C74" i="32"/>
  <c r="D38" i="37"/>
  <c r="C103" i="33"/>
  <c r="C104" i="33" s="1"/>
  <c r="C108" i="33" s="1"/>
  <c r="C83" i="35"/>
  <c r="C87" i="35" s="1"/>
  <c r="C83" i="30"/>
  <c r="C85" i="35"/>
  <c r="C68" i="31"/>
  <c r="D75" i="31" s="1"/>
  <c r="C103" i="32"/>
  <c r="C104" i="32" s="1"/>
  <c r="C108" i="32" s="1"/>
  <c r="C74" i="34"/>
  <c r="D76" i="39"/>
  <c r="D133" i="39"/>
  <c r="D137" i="39" s="1"/>
  <c r="D120" i="39"/>
  <c r="D121" i="39" s="1"/>
  <c r="D38" i="38"/>
  <c r="D102" i="38"/>
  <c r="D104" i="38" s="1"/>
  <c r="D108" i="38" s="1"/>
  <c r="D109" i="38" s="1"/>
  <c r="D135" i="38" s="1"/>
  <c r="D39" i="38"/>
  <c r="D40" i="38" s="1"/>
  <c r="D73" i="38" s="1"/>
  <c r="D55" i="38"/>
  <c r="D74" i="38" s="1"/>
  <c r="C104" i="38"/>
  <c r="C108" i="38" s="1"/>
  <c r="D87" i="38"/>
  <c r="D134" i="38" s="1"/>
  <c r="D40" i="37"/>
  <c r="D73" i="37" s="1"/>
  <c r="D102" i="37"/>
  <c r="D104" i="37" s="1"/>
  <c r="D108" i="37" s="1"/>
  <c r="D109" i="37" s="1"/>
  <c r="D135" i="37" s="1"/>
  <c r="D55" i="37"/>
  <c r="D74" i="37" s="1"/>
  <c r="D87" i="36"/>
  <c r="D134" i="36" s="1"/>
  <c r="D55" i="36"/>
  <c r="D74" i="36" s="1"/>
  <c r="D102" i="36"/>
  <c r="D104" i="36" s="1"/>
  <c r="D108" i="36" s="1"/>
  <c r="D109" i="36" s="1"/>
  <c r="D135" i="36" s="1"/>
  <c r="D38" i="36"/>
  <c r="D40" i="36" s="1"/>
  <c r="D73" i="36" s="1"/>
  <c r="D49" i="31"/>
  <c r="D100" i="31"/>
  <c r="D37" i="31"/>
  <c r="D52" i="31"/>
  <c r="D81" i="31"/>
  <c r="D50" i="31"/>
  <c r="D84" i="31"/>
  <c r="D101" i="31"/>
  <c r="D36" i="31"/>
  <c r="D47" i="31"/>
  <c r="D51" i="31"/>
  <c r="D97" i="31"/>
  <c r="D53" i="30"/>
  <c r="D103" i="30"/>
  <c r="D50" i="35"/>
  <c r="D98" i="35"/>
  <c r="D100" i="35"/>
  <c r="D37" i="35"/>
  <c r="D81" i="35"/>
  <c r="D103" i="35"/>
  <c r="D48" i="35"/>
  <c r="D49" i="35"/>
  <c r="D54" i="35"/>
  <c r="D83" i="35"/>
  <c r="D96" i="35"/>
  <c r="D132" i="35"/>
  <c r="D36" i="35"/>
  <c r="D47" i="35"/>
  <c r="D84" i="35"/>
  <c r="D97" i="35"/>
  <c r="D85" i="35"/>
  <c r="D99" i="35"/>
  <c r="D51" i="35"/>
  <c r="D86" i="35"/>
  <c r="D52" i="35"/>
  <c r="D82" i="35"/>
  <c r="C39" i="35"/>
  <c r="D39" i="35" s="1"/>
  <c r="D101" i="35"/>
  <c r="C87" i="34"/>
  <c r="D54" i="34"/>
  <c r="D83" i="34"/>
  <c r="D96" i="34"/>
  <c r="D132" i="34"/>
  <c r="D36" i="34"/>
  <c r="D47" i="34"/>
  <c r="D84" i="34"/>
  <c r="D97" i="34"/>
  <c r="D103" i="34"/>
  <c r="D49" i="34"/>
  <c r="D85" i="34"/>
  <c r="D99" i="34"/>
  <c r="D50" i="34"/>
  <c r="D81" i="34"/>
  <c r="C86" i="34"/>
  <c r="D86" i="34" s="1"/>
  <c r="D100" i="34"/>
  <c r="D37" i="34"/>
  <c r="D48" i="34"/>
  <c r="D98" i="34"/>
  <c r="C39" i="34"/>
  <c r="C40" i="34" s="1"/>
  <c r="C73" i="34" s="1"/>
  <c r="D51" i="34"/>
  <c r="D101" i="34"/>
  <c r="D52" i="34"/>
  <c r="D82" i="34"/>
  <c r="D103" i="33"/>
  <c r="D37" i="33"/>
  <c r="D48" i="33"/>
  <c r="D85" i="33"/>
  <c r="D49" i="33"/>
  <c r="D50" i="33"/>
  <c r="D98" i="33"/>
  <c r="D99" i="33"/>
  <c r="C87" i="33"/>
  <c r="D54" i="33"/>
  <c r="D83" i="33"/>
  <c r="D96" i="33"/>
  <c r="D132" i="33"/>
  <c r="D36" i="33"/>
  <c r="D47" i="33"/>
  <c r="D84" i="33"/>
  <c r="D97" i="33"/>
  <c r="C39" i="33"/>
  <c r="C40" i="33" s="1"/>
  <c r="C73" i="33" s="1"/>
  <c r="D51" i="33"/>
  <c r="D86" i="33"/>
  <c r="D52" i="33"/>
  <c r="D82" i="33"/>
  <c r="D81" i="33"/>
  <c r="D100" i="33"/>
  <c r="D101" i="33"/>
  <c r="D132" i="32"/>
  <c r="D36" i="32"/>
  <c r="D47" i="32"/>
  <c r="D84" i="32"/>
  <c r="D97" i="32"/>
  <c r="D103" i="32"/>
  <c r="D37" i="32"/>
  <c r="D48" i="32"/>
  <c r="C85" i="32"/>
  <c r="D85" i="32" s="1"/>
  <c r="D98" i="32"/>
  <c r="C39" i="32"/>
  <c r="C40" i="32" s="1"/>
  <c r="C73" i="32" s="1"/>
  <c r="D51" i="32"/>
  <c r="D101" i="32"/>
  <c r="D99" i="32"/>
  <c r="C86" i="32"/>
  <c r="D52" i="32"/>
  <c r="D82" i="32"/>
  <c r="D54" i="32"/>
  <c r="D83" i="32"/>
  <c r="D96" i="32"/>
  <c r="D49" i="32"/>
  <c r="D50" i="32"/>
  <c r="D81" i="32"/>
  <c r="D100" i="32"/>
  <c r="C39" i="31"/>
  <c r="D39" i="31" s="1"/>
  <c r="D54" i="31"/>
  <c r="C74" i="31"/>
  <c r="D83" i="31"/>
  <c r="D96" i="31"/>
  <c r="C103" i="31"/>
  <c r="D103" i="31" s="1"/>
  <c r="D132" i="31"/>
  <c r="C85" i="31"/>
  <c r="D85" i="31" s="1"/>
  <c r="D98" i="31"/>
  <c r="D82" i="31"/>
  <c r="C86" i="31"/>
  <c r="D86" i="31" s="1"/>
  <c r="D36" i="30"/>
  <c r="D37" i="30"/>
  <c r="D48" i="30"/>
  <c r="C85" i="30"/>
  <c r="C87" i="30" s="1"/>
  <c r="D98" i="30"/>
  <c r="C104" i="30"/>
  <c r="C108" i="30" s="1"/>
  <c r="D96" i="30"/>
  <c r="D132" i="30"/>
  <c r="D47" i="30"/>
  <c r="D84" i="30"/>
  <c r="D49" i="30"/>
  <c r="D85" i="30"/>
  <c r="D99" i="30"/>
  <c r="D54" i="30"/>
  <c r="D83" i="30"/>
  <c r="D97" i="30"/>
  <c r="D50" i="30"/>
  <c r="D81" i="30"/>
  <c r="D100" i="30"/>
  <c r="D51" i="30"/>
  <c r="D86" i="30"/>
  <c r="D101" i="30"/>
  <c r="D39" i="30"/>
  <c r="D52" i="30"/>
  <c r="D18" i="28"/>
  <c r="D14" i="27"/>
  <c r="C87" i="32" l="1"/>
  <c r="D38" i="30"/>
  <c r="D40" i="30" s="1"/>
  <c r="D73" i="30" s="1"/>
  <c r="D38" i="33"/>
  <c r="D40" i="33" s="1"/>
  <c r="D73" i="33" s="1"/>
  <c r="C40" i="35"/>
  <c r="C73" i="35" s="1"/>
  <c r="C40" i="31"/>
  <c r="C73" i="31" s="1"/>
  <c r="D125" i="39"/>
  <c r="D124" i="39"/>
  <c r="D123" i="39"/>
  <c r="D122" i="39"/>
  <c r="D126" i="39" s="1"/>
  <c r="D138" i="39" s="1"/>
  <c r="D139" i="39" s="1"/>
  <c r="D76" i="38"/>
  <c r="D133" i="38"/>
  <c r="D137" i="38" s="1"/>
  <c r="D120" i="38"/>
  <c r="D121" i="38"/>
  <c r="D76" i="37"/>
  <c r="D121" i="37" s="1"/>
  <c r="D133" i="37"/>
  <c r="D137" i="37" s="1"/>
  <c r="D120" i="37"/>
  <c r="D76" i="36"/>
  <c r="D87" i="35"/>
  <c r="D134" i="35" s="1"/>
  <c r="D38" i="34"/>
  <c r="D102" i="32"/>
  <c r="D104" i="32" s="1"/>
  <c r="D108" i="32" s="1"/>
  <c r="D109" i="32" s="1"/>
  <c r="D135" i="32" s="1"/>
  <c r="D55" i="31"/>
  <c r="D74" i="31" s="1"/>
  <c r="D38" i="31"/>
  <c r="D40" i="31" s="1"/>
  <c r="D73" i="31" s="1"/>
  <c r="D76" i="31" s="1"/>
  <c r="D87" i="31"/>
  <c r="D134" i="31" s="1"/>
  <c r="D38" i="35"/>
  <c r="D40" i="35" s="1"/>
  <c r="D73" i="35" s="1"/>
  <c r="D55" i="35"/>
  <c r="D74" i="35" s="1"/>
  <c r="D102" i="35"/>
  <c r="D104" i="35" s="1"/>
  <c r="D108" i="35" s="1"/>
  <c r="D109" i="35" s="1"/>
  <c r="D135" i="35" s="1"/>
  <c r="D55" i="34"/>
  <c r="D74" i="34" s="1"/>
  <c r="D102" i="34"/>
  <c r="D104" i="34" s="1"/>
  <c r="D108" i="34" s="1"/>
  <c r="D109" i="34" s="1"/>
  <c r="D135" i="34" s="1"/>
  <c r="D39" i="34"/>
  <c r="D87" i="34"/>
  <c r="D134" i="34" s="1"/>
  <c r="D39" i="33"/>
  <c r="D102" i="33"/>
  <c r="D104" i="33" s="1"/>
  <c r="D108" i="33" s="1"/>
  <c r="D109" i="33" s="1"/>
  <c r="D135" i="33" s="1"/>
  <c r="D87" i="33"/>
  <c r="D134" i="33" s="1"/>
  <c r="D55" i="33"/>
  <c r="D74" i="33" s="1"/>
  <c r="D86" i="32"/>
  <c r="D87" i="32"/>
  <c r="D134" i="32" s="1"/>
  <c r="D55" i="32"/>
  <c r="D74" i="32" s="1"/>
  <c r="D39" i="32"/>
  <c r="D38" i="32"/>
  <c r="C87" i="31"/>
  <c r="C104" i="31"/>
  <c r="C108" i="31" s="1"/>
  <c r="D102" i="31"/>
  <c r="D104" i="31" s="1"/>
  <c r="D108" i="31" s="1"/>
  <c r="D109" i="31" s="1"/>
  <c r="D135" i="31" s="1"/>
  <c r="D102" i="30"/>
  <c r="D104" i="30" s="1"/>
  <c r="D108" i="30" s="1"/>
  <c r="D109" i="30" s="1"/>
  <c r="D135" i="30" s="1"/>
  <c r="D55" i="30"/>
  <c r="D74" i="30" s="1"/>
  <c r="D76" i="30" s="1"/>
  <c r="D87" i="30"/>
  <c r="D134" i="30" s="1"/>
  <c r="D19" i="28"/>
  <c r="D16" i="27"/>
  <c r="D122" i="38" l="1"/>
  <c r="D126" i="38" s="1"/>
  <c r="D138" i="38" s="1"/>
  <c r="D139" i="38" s="1"/>
  <c r="D125" i="38"/>
  <c r="D124" i="38"/>
  <c r="D123" i="38"/>
  <c r="D122" i="37"/>
  <c r="D126" i="37" s="1"/>
  <c r="D138" i="37" s="1"/>
  <c r="D139" i="37" s="1"/>
  <c r="D125" i="37"/>
  <c r="D123" i="37"/>
  <c r="D124" i="37"/>
  <c r="D133" i="36"/>
  <c r="D137" i="36" s="1"/>
  <c r="D120" i="36"/>
  <c r="D40" i="34"/>
  <c r="D73" i="34" s="1"/>
  <c r="D76" i="34" s="1"/>
  <c r="D133" i="34" s="1"/>
  <c r="D137" i="34" s="1"/>
  <c r="D40" i="32"/>
  <c r="D73" i="32" s="1"/>
  <c r="D76" i="32" s="1"/>
  <c r="D76" i="35"/>
  <c r="D120" i="34"/>
  <c r="D76" i="33"/>
  <c r="D133" i="31"/>
  <c r="D137" i="31" s="1"/>
  <c r="D120" i="31"/>
  <c r="D133" i="30"/>
  <c r="D137" i="30" s="1"/>
  <c r="D120" i="30"/>
  <c r="D22" i="28"/>
  <c r="D23" i="28"/>
  <c r="D24" i="28"/>
  <c r="D17" i="27"/>
  <c r="D18" i="27" s="1"/>
  <c r="D121" i="36" l="1"/>
  <c r="D122" i="36"/>
  <c r="D126" i="36" s="1"/>
  <c r="D138" i="36" s="1"/>
  <c r="D139" i="36" s="1"/>
  <c r="D125" i="36"/>
  <c r="D124" i="36"/>
  <c r="D123" i="36"/>
  <c r="D133" i="35"/>
  <c r="D137" i="35" s="1"/>
  <c r="D120" i="35"/>
  <c r="D121" i="34"/>
  <c r="D124" i="34" s="1"/>
  <c r="D133" i="33"/>
  <c r="D137" i="33" s="1"/>
  <c r="D120" i="33"/>
  <c r="D133" i="32"/>
  <c r="D137" i="32" s="1"/>
  <c r="D120" i="32"/>
  <c r="D121" i="31"/>
  <c r="D124" i="31" s="1"/>
  <c r="D121" i="30"/>
  <c r="D125" i="30" s="1"/>
  <c r="D25" i="28"/>
  <c r="D27" i="28" s="1"/>
  <c r="D22" i="27"/>
  <c r="D21" i="27"/>
  <c r="D23" i="27"/>
  <c r="D122" i="30" l="1"/>
  <c r="D126" i="30" s="1"/>
  <c r="D138" i="30" s="1"/>
  <c r="D139" i="30" s="1"/>
  <c r="D123" i="30"/>
  <c r="D121" i="35"/>
  <c r="D123" i="35" s="1"/>
  <c r="D125" i="34"/>
  <c r="D123" i="34"/>
  <c r="D122" i="34"/>
  <c r="D126" i="34" s="1"/>
  <c r="D138" i="34" s="1"/>
  <c r="D139" i="34" s="1"/>
  <c r="D121" i="33"/>
  <c r="D122" i="33" s="1"/>
  <c r="D125" i="33"/>
  <c r="D121" i="32"/>
  <c r="D125" i="32" s="1"/>
  <c r="D122" i="31"/>
  <c r="D126" i="31" s="1"/>
  <c r="D138" i="31" s="1"/>
  <c r="D139" i="31" s="1"/>
  <c r="D125" i="31"/>
  <c r="D123" i="31"/>
  <c r="D124" i="30"/>
  <c r="D24" i="27"/>
  <c r="D26" i="27" s="1"/>
  <c r="D123" i="33" l="1"/>
  <c r="D124" i="33"/>
  <c r="D124" i="35"/>
  <c r="D122" i="35"/>
  <c r="D126" i="35" s="1"/>
  <c r="D138" i="35" s="1"/>
  <c r="D139" i="35" s="1"/>
  <c r="D125" i="35"/>
  <c r="D126" i="33"/>
  <c r="D138" i="33" s="1"/>
  <c r="D139" i="33" s="1"/>
  <c r="D122" i="32"/>
  <c r="D126" i="32" s="1"/>
  <c r="D138" i="32" s="1"/>
  <c r="D139" i="32" s="1"/>
  <c r="D124" i="32"/>
  <c r="D123" i="32"/>
</calcChain>
</file>

<file path=xl/sharedStrings.xml><?xml version="1.0" encoding="utf-8"?>
<sst xmlns="http://schemas.openxmlformats.org/spreadsheetml/2006/main" count="2437" uniqueCount="199">
  <si>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</si>
  <si>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</si>
  <si>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</si>
  <si>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</si>
  <si>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</si>
  <si>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</si>
  <si>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</si>
  <si>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</si>
  <si>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</si>
  <si>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</si>
  <si>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</si>
  <si>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</si>
  <si>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</si>
  <si>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</si>
  <si>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</si>
  <si>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</si>
  <si>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</si>
  <si>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</si>
  <si>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</si>
  <si>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</si>
  <si>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</si>
  <si>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</si>
  <si>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</si>
  <si>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</si>
  <si>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</si>
  <si>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</si>
  <si>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</si>
  <si>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</si>
  <si>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</si>
  <si>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</si>
  <si>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</si>
  <si>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</si>
  <si>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</si>
  <si>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</si>
  <si>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</si>
  <si>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</si>
  <si>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</si>
  <si>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</si>
  <si>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</si>
  <si>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</si>
  <si>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</si>
  <si>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</si>
  <si>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</si>
  <si>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</si>
  <si>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</si>
  <si>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</si>
  <si>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</si>
  <si>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</si>
  <si>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</si>
  <si>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</si>
  <si>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</si>
  <si>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</si>
  <si>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</si>
  <si>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</si>
  <si>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</si>
  <si>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</si>
  <si>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</si>
  <si>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</si>
  <si>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</si>
  <si>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</si>
  <si>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</si>
  <si>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</si>
  <si>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</si>
  <si>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</si>
  <si>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</si>
  <si>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</si>
  <si>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</si>
  <si>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</si>
  <si>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</si>
  <si>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</si>
  <si>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</si>
  <si>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</si>
  <si>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</si>
  <si>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</si>
  <si>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</si>
  <si>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</si>
  <si>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</si>
  <si>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</si>
  <si>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</si>
  <si>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</si>
  <si>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</si>
  <si>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</si>
  <si>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</si>
  <si>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</si>
  <si>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</si>
  <si>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</si>
  <si>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</si>
  <si>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</si>
  <si>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</si>
  <si>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</si>
  <si>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</si>
  <si>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</si>
  <si>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</si>
  <si>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</si>
  <si>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</si>
  <si>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</si>
  <si>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</si>
  <si>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</si>
  <si>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</si>
  <si>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</si>
  <si>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</si>
  <si>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</si>
  <si>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</si>
  <si>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</si>
  <si>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</si>
  <si>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</si>
  <si>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</si>
  <si>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</si>
  <si>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</si>
  <si>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</si>
  <si>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</si>
  <si>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</si>
  <si>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</si>
  <si>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</si>
  <si>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</si>
  <si>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</si>
  <si>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</si>
  <si>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</si>
  <si>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</si>
  <si>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</si>
  <si>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</si>
  <si>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</si>
  <si>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</si>
  <si>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</si>
  <si>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</si>
  <si>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</si>
  <si>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</si>
  <si>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</si>
  <si>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</si>
  <si>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</si>
  <si>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[A]</t>
  </si>
  <si>
    <t>[B]</t>
  </si>
  <si>
    <t>[C] = [A] X [B]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</si>
  <si>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</si>
  <si>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</si>
  <si>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</si>
  <si>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</si>
  <si>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</si>
  <si>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</si>
  <si>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</si>
  <si>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</si>
  <si>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</si>
  <si>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</si>
  <si>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</si>
  <si>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</si>
  <si>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</si>
  <si>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</si>
  <si>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</si>
  <si>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DESPESAS FIXAS</t>
  </si>
  <si>
    <t>DESPESAS EVENTUAIS</t>
  </si>
  <si>
    <t>VALOR UNITÁRIO</t>
  </si>
  <si>
    <t>SUBTOTAL - DESPESAS FIXAS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</si>
  <si>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</si>
  <si>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</si>
  <si>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</si>
  <si>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</si>
  <si>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</si>
  <si>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</si>
  <si>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</si>
  <si>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Diária</t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</si>
  <si>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</si>
  <si>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</si>
  <si>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t>VALOR TOTAL ESTIMADO (DESPESAS FIXAS + DESPESAS EVENTUAIS)</t>
  </si>
  <si>
    <t>Brasília-DF</t>
  </si>
  <si>
    <t>R$</t>
  </si>
  <si>
    <t>Outros</t>
  </si>
  <si>
    <t>PLANILHA ESTIMATIVA PARA O CUSTO DAS DIÁRIAS</t>
  </si>
  <si>
    <r>
      <t>Nota 3:  O</t>
    </r>
    <r>
      <rPr>
        <sz val="9"/>
        <color indexed="8"/>
        <rFont val="Ecofont Vera Sans"/>
        <family val="2"/>
      </rPr>
      <t xml:space="preserve">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</si>
  <si>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aéreo a ressarcir não é fixo, devendo ser considerando o real valor da passagem.</t>
    </r>
  </si>
  <si>
    <t>Deslocamento aéreo</t>
  </si>
  <si>
    <t>Diárias</t>
  </si>
  <si>
    <t>50500.296350/2022-12</t>
  </si>
  <si>
    <t>00/2023</t>
  </si>
  <si>
    <t>Coordenação</t>
  </si>
  <si>
    <t>Coordenador-Geral</t>
  </si>
  <si>
    <t>Engenharia</t>
  </si>
  <si>
    <t>Engenheiro-Coord. Técnico</t>
  </si>
  <si>
    <t>Engenheiro Civil Sênior</t>
  </si>
  <si>
    <t>Engenheiro Cicil Pleno</t>
  </si>
  <si>
    <t>Engenheiro de Projetos Pleno</t>
  </si>
  <si>
    <t>Engenheiro Civil Júnior</t>
  </si>
  <si>
    <t>Bacharel em Direito - Sênior</t>
  </si>
  <si>
    <t>Bacharel em Direito - Júnior</t>
  </si>
  <si>
    <t>Direito</t>
  </si>
  <si>
    <t>Estatística</t>
  </si>
  <si>
    <t>Estatístico Pleno</t>
  </si>
  <si>
    <t>[D] = [C] X 30</t>
  </si>
  <si>
    <t>Engenheiro - Coordenador Técnico</t>
  </si>
  <si>
    <t>Engenheiro Civil Pleno</t>
  </si>
  <si>
    <t>Bacharel em Direito Sênior</t>
  </si>
  <si>
    <t>Bacharel em Direito Júnior</t>
  </si>
  <si>
    <t>QTD. MENSAL</t>
  </si>
  <si>
    <t>ESTIMADA</t>
  </si>
  <si>
    <t>ESTIMADO</t>
  </si>
  <si>
    <t>VALOR TOTAL PARA 30 MESES</t>
  </si>
  <si>
    <t>Especialista em Geoprocessamento</t>
  </si>
  <si>
    <t>Geoprocessamento</t>
  </si>
  <si>
    <t>13/2023</t>
  </si>
  <si>
    <t>Coordenador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</si>
</sst>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  <font>
      <sz val="10"/>
      <color rgb="FFFFFF00"/>
      <name val="Ecofont Vera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87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0" fillId="3" borderId="4" xfId="0" applyFont="1" applyFill="1" applyBorder="1"/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4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44" fontId="18" fillId="0" borderId="1" xfId="1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4" fontId="23" fillId="3" borderId="1" xfId="0" applyNumberFormat="1" applyFont="1" applyFill="1" applyBorder="1" applyAlignment="1">
      <alignment horizontal="left" vertical="center" wrapText="1"/>
    </xf>
    <xf numFmtId="44" fontId="31" fillId="5" borderId="1" xfId="1" applyFont="1" applyFill="1" applyBorder="1" applyAlignment="1" applyProtection="1">
      <alignment horizontal="center" wrapText="1"/>
      <protection hidden="1"/>
    </xf>
    <xf numFmtId="3" fontId="18" fillId="9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49" fontId="17" fillId="0" borderId="1" xfId="0" applyNumberFormat="1" applyFont="1" applyBorder="1" applyAlignment="1" applyProtection="1">
      <alignment horizontal="left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/>
      <protection locked="0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4"/>
  <sheetViews>
    <sheetView showGridLines="0" view="pageBreakPreview" topLeftCell="A111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173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26.25" customHeight="1">
      <c r="A22" s="6">
        <v>4</v>
      </c>
      <c r="B22" s="101" t="s">
        <v>40</v>
      </c>
      <c r="C22" s="101"/>
      <c r="D22" s="56" t="s">
        <v>174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19224.36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19224.36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1601.3891880000001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534.43720799999994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2135.8263959999999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721.9093218480001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2857.7357178480001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3844.8720000000003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480.60900000000004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288.36540000000002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192.24360000000001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115.34616000000001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38.448720000000002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1537.9488000000001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6497.8336800000006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2857.7357178480001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6497.8336800000006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9355.5693978480012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80.742311999999998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6.4593849599999995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10.916360582400001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372.952584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126.05797339200002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50.423189356800002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647.55180429120003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1910.901384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1910.901384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645.88466779200007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2556.7860517919999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2556.7860517919999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2556.7860517919999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19224.36</v>
      </c>
    </row>
    <row r="133" spans="1:4" ht="12.75">
      <c r="A133" s="36" t="s">
        <v>4</v>
      </c>
      <c r="B133" s="144" t="s">
        <v>69</v>
      </c>
      <c r="C133" s="144"/>
      <c r="D133" s="33">
        <f>D76</f>
        <v>9355.5693978480012</v>
      </c>
    </row>
    <row r="134" spans="1:4" ht="12.75">
      <c r="A134" s="36" t="s">
        <v>5</v>
      </c>
      <c r="B134" s="144" t="s">
        <v>70</v>
      </c>
      <c r="C134" s="144"/>
      <c r="D134" s="33">
        <f>D87</f>
        <v>647.55180429120003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2556.7860517919999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31784.267253931204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31784.26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184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46.5" customHeight="1">
      <c r="A22" s="6">
        <v>4</v>
      </c>
      <c r="B22" s="101" t="s">
        <v>40</v>
      </c>
      <c r="C22" s="101"/>
      <c r="D22" s="56" t="s">
        <v>185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9632.3700000000008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9632.3700000000008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802.37642100000005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267.77988600000003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1070.1563070000002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361.71283176600008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1431.8691387660003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1926.4740000000002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240.80925000000002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144.48555000000002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96.323700000000017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57.794220000000003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19.264740000000003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770.58960000000013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3255.7410600000007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1431.8691387660003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3255.7410600000007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4687.6101987660013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40.455953999999998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3.23647632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5.4696449808000009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186.86797800000002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63.161376564000015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25.264550625600005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324.45598049040007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957.45757800000013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957.45757800000013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323.62066136400006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1281.0782393640002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1281.0782393640002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1281.0782393640002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9632.3700000000008</v>
      </c>
    </row>
    <row r="133" spans="1:4" ht="12.75">
      <c r="A133" s="36" t="s">
        <v>4</v>
      </c>
      <c r="B133" s="144" t="s">
        <v>69</v>
      </c>
      <c r="C133" s="144"/>
      <c r="D133" s="33">
        <f>D76</f>
        <v>4687.6101987660013</v>
      </c>
    </row>
    <row r="134" spans="1:4" ht="12.75">
      <c r="A134" s="36" t="s">
        <v>5</v>
      </c>
      <c r="B134" s="144" t="s">
        <v>70</v>
      </c>
      <c r="C134" s="144"/>
      <c r="D134" s="33">
        <f>D87</f>
        <v>324.45598049040007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1281.0782393640002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15925.514418620403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15925.51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259"/>
  <sheetViews>
    <sheetView showGridLines="0" view="pageBreakPreview" topLeftCell="A13" zoomScaleNormal="100" zoomScaleSheetLayoutView="100" workbookViewId="0">
      <selection activeCell="C8" sqref="C8:D8"/>
    </sheetView>
  </sheetViews>
  <sheetFormatPr defaultColWidth="0" defaultRowHeight="0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90" t="s">
        <v>153</v>
      </c>
      <c r="B1" s="90"/>
      <c r="C1" s="90"/>
      <c r="D1" s="90"/>
      <c r="E1" s="90" t="s">
        <v>153</v>
      </c>
      <c r="F1" s="90" t="s">
        <v>153</v>
      </c>
      <c r="G1" s="90" t="s">
        <v>153</v>
      </c>
    </row>
    <row r="2" spans="1:7" ht="12.75" customHeight="1">
      <c r="A2" s="90" t="s">
        <v>154</v>
      </c>
      <c r="B2" s="90"/>
      <c r="C2" s="90"/>
      <c r="D2" s="90"/>
      <c r="E2" s="90" t="s">
        <v>154</v>
      </c>
      <c r="F2" s="90" t="s">
        <v>154</v>
      </c>
      <c r="G2" s="90" t="s">
        <v>154</v>
      </c>
    </row>
    <row r="3" spans="1:7" ht="12.75" customHeight="1">
      <c r="A3" s="90" t="s">
        <v>155</v>
      </c>
      <c r="B3" s="90"/>
      <c r="C3" s="90"/>
      <c r="D3" s="90"/>
      <c r="E3" s="90" t="s">
        <v>155</v>
      </c>
      <c r="F3" s="90" t="s">
        <v>155</v>
      </c>
      <c r="G3" s="90" t="s">
        <v>155</v>
      </c>
    </row>
    <row r="4" spans="1:7" ht="12.75" customHeight="1">
      <c r="A4" s="90" t="s">
        <v>156</v>
      </c>
      <c r="B4" s="90"/>
      <c r="C4" s="90"/>
      <c r="D4" s="90"/>
      <c r="E4" s="90" t="s">
        <v>156</v>
      </c>
      <c r="F4" s="90" t="s">
        <v>156</v>
      </c>
      <c r="G4" s="90" t="s">
        <v>156</v>
      </c>
    </row>
    <row r="5" spans="1:7" ht="12.75" customHeight="1">
      <c r="A5" s="90" t="s">
        <v>157</v>
      </c>
      <c r="B5" s="90"/>
      <c r="C5" s="90"/>
      <c r="D5" s="90"/>
      <c r="E5" s="90" t="s">
        <v>157</v>
      </c>
      <c r="F5" s="90" t="s">
        <v>157</v>
      </c>
      <c r="G5" s="90" t="s">
        <v>157</v>
      </c>
    </row>
    <row r="6" spans="1:7" ht="12.75" customHeight="1">
      <c r="A6" s="9"/>
      <c r="B6" s="9"/>
      <c r="C6" s="9"/>
      <c r="D6" s="9"/>
    </row>
    <row r="7" spans="1:7" ht="12.75" customHeight="1">
      <c r="A7" s="101" t="s">
        <v>37</v>
      </c>
      <c r="B7" s="101"/>
      <c r="C7" s="101" t="s">
        <v>171</v>
      </c>
      <c r="D7" s="101"/>
    </row>
    <row r="8" spans="1:7" ht="12.75" customHeight="1">
      <c r="A8" s="101" t="s">
        <v>33</v>
      </c>
      <c r="B8" s="101"/>
      <c r="C8" s="102" t="s">
        <v>172</v>
      </c>
      <c r="D8" s="102"/>
    </row>
    <row r="9" spans="1:7" ht="12.75" customHeight="1"/>
    <row r="10" spans="1:7" ht="12.75" customHeight="1">
      <c r="A10" s="171" t="s">
        <v>158</v>
      </c>
      <c r="B10" s="171"/>
      <c r="C10" s="171"/>
      <c r="D10" s="171"/>
    </row>
    <row r="11" spans="1:7" ht="12.75" customHeight="1">
      <c r="A11" s="10"/>
      <c r="B11" s="10"/>
      <c r="C11" s="10"/>
      <c r="D11" s="12"/>
    </row>
    <row r="12" spans="1:7" ht="12.75" customHeight="1">
      <c r="A12" s="95">
        <v>1</v>
      </c>
      <c r="B12" s="170" t="s">
        <v>125</v>
      </c>
      <c r="C12" s="170"/>
      <c r="D12" s="95" t="s">
        <v>1</v>
      </c>
    </row>
    <row r="13" spans="1:7" ht="12.75" customHeight="1">
      <c r="A13" s="83"/>
      <c r="B13" s="159" t="s">
        <v>160</v>
      </c>
      <c r="C13" s="159"/>
      <c r="D13" s="86"/>
    </row>
    <row r="14" spans="1:7" ht="12.75" customHeight="1">
      <c r="A14" s="83"/>
      <c r="B14" s="160" t="s">
        <v>146</v>
      </c>
      <c r="C14" s="161"/>
      <c r="D14" s="85">
        <f>SUM(D13:D13)</f>
        <v>0</v>
      </c>
    </row>
    <row r="15" spans="1:7" ht="12.75" customHeight="1">
      <c r="A15" s="80">
        <v>2</v>
      </c>
      <c r="B15" s="96" t="s">
        <v>145</v>
      </c>
      <c r="C15" s="80" t="s">
        <v>15</v>
      </c>
      <c r="D15" s="80" t="s">
        <v>1</v>
      </c>
    </row>
    <row r="16" spans="1:7" ht="12.75" customHeight="1">
      <c r="A16" s="83" t="s">
        <v>2</v>
      </c>
      <c r="B16" s="97" t="s">
        <v>25</v>
      </c>
      <c r="C16" s="94"/>
      <c r="D16" s="84">
        <f>D14*C16</f>
        <v>0</v>
      </c>
    </row>
    <row r="17" spans="1:4" ht="12.75" customHeight="1">
      <c r="A17" s="83" t="s">
        <v>4</v>
      </c>
      <c r="B17" s="97" t="s">
        <v>27</v>
      </c>
      <c r="C17" s="94"/>
      <c r="D17" s="81">
        <f>(D14+D16)*C17</f>
        <v>0</v>
      </c>
    </row>
    <row r="18" spans="1:4" ht="12.75" customHeight="1">
      <c r="A18" s="80"/>
      <c r="B18" s="162" t="s">
        <v>144</v>
      </c>
      <c r="C18" s="162"/>
      <c r="D18" s="78">
        <f>SUM(D16:D17)</f>
        <v>0</v>
      </c>
    </row>
    <row r="19" spans="1:4" ht="12.75" customHeight="1">
      <c r="A19" s="163"/>
      <c r="B19" s="164"/>
      <c r="C19" s="164"/>
      <c r="D19" s="165"/>
    </row>
    <row r="20" spans="1:4" ht="12.75" customHeight="1">
      <c r="A20" s="80">
        <v>3</v>
      </c>
      <c r="B20" s="96" t="s">
        <v>26</v>
      </c>
      <c r="C20" s="80" t="s">
        <v>15</v>
      </c>
      <c r="D20" s="80" t="s">
        <v>1</v>
      </c>
    </row>
    <row r="21" spans="1:4" ht="12.75" customHeight="1">
      <c r="A21" s="82"/>
      <c r="B21" s="39" t="s">
        <v>43</v>
      </c>
      <c r="C21" s="94"/>
      <c r="D21" s="81">
        <f>((D14+D18)/(1-C24))*C21</f>
        <v>0</v>
      </c>
    </row>
    <row r="22" spans="1:4" ht="12.75" customHeight="1">
      <c r="A22" s="82"/>
      <c r="B22" s="39" t="s">
        <v>44</v>
      </c>
      <c r="C22" s="94"/>
      <c r="D22" s="81">
        <f>((D14+D18)/(1-C24))*C22</f>
        <v>0</v>
      </c>
    </row>
    <row r="23" spans="1:4" ht="12.75" customHeight="1">
      <c r="A23" s="82"/>
      <c r="B23" s="39" t="s">
        <v>45</v>
      </c>
      <c r="C23" s="94"/>
      <c r="D23" s="81">
        <f>((D14+D18)/(1-C24))*C23</f>
        <v>0</v>
      </c>
    </row>
    <row r="24" spans="1:4" ht="12.75" customHeight="1">
      <c r="A24" s="80"/>
      <c r="B24" s="96" t="s">
        <v>143</v>
      </c>
      <c r="C24" s="79"/>
      <c r="D24" s="78">
        <f>SUM(D21:D23)</f>
        <v>0</v>
      </c>
    </row>
    <row r="25" spans="1:4" ht="12.75" customHeight="1">
      <c r="A25" s="166"/>
      <c r="B25" s="167"/>
      <c r="C25" s="167"/>
      <c r="D25" s="168"/>
    </row>
    <row r="26" spans="1:4" ht="12.75" customHeight="1">
      <c r="A26" s="77"/>
      <c r="B26" s="169" t="s">
        <v>142</v>
      </c>
      <c r="C26" s="169"/>
      <c r="D26" s="76">
        <f>TRUNC((D14+D18+D24),2)</f>
        <v>0</v>
      </c>
    </row>
    <row r="27" spans="1:4" ht="12.75" customHeight="1">
      <c r="B27" s="155" t="s">
        <v>161</v>
      </c>
      <c r="C27" s="156"/>
      <c r="D27" s="156"/>
    </row>
    <row r="28" spans="1:4" ht="12">
      <c r="B28" s="157" t="s">
        <v>140</v>
      </c>
      <c r="C28" s="157"/>
      <c r="D28" s="157"/>
    </row>
    <row r="29" spans="1:4" ht="27" customHeight="1">
      <c r="B29" s="158" t="s">
        <v>168</v>
      </c>
      <c r="C29" s="157"/>
      <c r="D29" s="157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2:C12"/>
    <mergeCell ref="A7:B7"/>
    <mergeCell ref="C7:D7"/>
    <mergeCell ref="A8:B8"/>
    <mergeCell ref="C8:D8"/>
    <mergeCell ref="A10:D10"/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V30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28.15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87" t="s">
        <v>153</v>
      </c>
      <c r="B1" s="87"/>
      <c r="C1" s="90"/>
      <c r="D1" s="90"/>
      <c r="E1" s="89" t="s">
        <v>153</v>
      </c>
      <c r="F1" s="87" t="s">
        <v>153</v>
      </c>
      <c r="G1" s="87" t="s">
        <v>153</v>
      </c>
    </row>
    <row r="2" spans="1:7" ht="12.75" customHeight="1">
      <c r="A2" s="88" t="s">
        <v>154</v>
      </c>
      <c r="B2" s="88"/>
      <c r="C2" s="90"/>
      <c r="D2" s="90"/>
      <c r="E2" s="90" t="s">
        <v>154</v>
      </c>
      <c r="F2" s="88" t="s">
        <v>154</v>
      </c>
      <c r="G2" s="88" t="s">
        <v>154</v>
      </c>
    </row>
    <row r="3" spans="1:7" ht="12.75" customHeight="1">
      <c r="A3" s="88" t="s">
        <v>155</v>
      </c>
      <c r="B3" s="88"/>
      <c r="C3" s="90"/>
      <c r="D3" s="90"/>
      <c r="E3" s="90" t="s">
        <v>155</v>
      </c>
      <c r="F3" s="88" t="s">
        <v>155</v>
      </c>
      <c r="G3" s="88" t="s">
        <v>155</v>
      </c>
    </row>
    <row r="4" spans="1:7" ht="12.75" customHeight="1">
      <c r="A4" s="88" t="s">
        <v>156</v>
      </c>
      <c r="B4" s="88"/>
      <c r="C4" s="90"/>
      <c r="D4" s="90"/>
      <c r="E4" s="90" t="s">
        <v>156</v>
      </c>
      <c r="F4" s="88" t="s">
        <v>156</v>
      </c>
      <c r="G4" s="88" t="s">
        <v>156</v>
      </c>
    </row>
    <row r="5" spans="1:7" ht="12.75" customHeight="1">
      <c r="A5" s="88" t="s">
        <v>157</v>
      </c>
      <c r="B5" s="88"/>
      <c r="C5" s="90"/>
      <c r="D5" s="90"/>
      <c r="E5" s="90" t="s">
        <v>157</v>
      </c>
      <c r="F5" s="88" t="s">
        <v>157</v>
      </c>
      <c r="G5" s="88" t="s">
        <v>157</v>
      </c>
    </row>
    <row r="6" spans="1:7" ht="12.75" customHeight="1">
      <c r="A6" s="9"/>
      <c r="B6" s="9"/>
      <c r="C6" s="9"/>
      <c r="D6" s="9"/>
    </row>
    <row r="7" spans="1:7" ht="12.75" customHeight="1">
      <c r="A7" s="101" t="s">
        <v>37</v>
      </c>
      <c r="B7" s="101"/>
      <c r="C7" s="101" t="s">
        <v>171</v>
      </c>
      <c r="D7" s="101"/>
    </row>
    <row r="8" spans="1:7" ht="12.75" customHeight="1">
      <c r="A8" s="101" t="s">
        <v>33</v>
      </c>
      <c r="B8" s="101"/>
      <c r="C8" s="102" t="s">
        <v>172</v>
      </c>
      <c r="D8" s="102"/>
    </row>
    <row r="9" spans="1:7" ht="12.75" customHeight="1"/>
    <row r="10" spans="1:7" ht="12.75" customHeight="1">
      <c r="A10" s="171" t="s">
        <v>166</v>
      </c>
      <c r="B10" s="171"/>
      <c r="C10" s="171"/>
      <c r="D10" s="171"/>
    </row>
    <row r="11" spans="1:7" ht="12.75" customHeight="1">
      <c r="A11" s="171"/>
      <c r="B11" s="171"/>
      <c r="C11" s="171"/>
      <c r="D11" s="171"/>
    </row>
    <row r="12" spans="1:7" ht="12.75" customHeight="1">
      <c r="A12" s="10"/>
      <c r="B12" s="10"/>
      <c r="C12" s="10"/>
      <c r="D12" s="12"/>
    </row>
    <row r="13" spans="1:7" ht="12.75" customHeight="1">
      <c r="A13" s="95">
        <v>1</v>
      </c>
      <c r="B13" s="170" t="s">
        <v>147</v>
      </c>
      <c r="C13" s="170"/>
      <c r="D13" s="95" t="s">
        <v>1</v>
      </c>
    </row>
    <row r="14" spans="1:7" ht="12.75" customHeight="1">
      <c r="A14" s="83"/>
      <c r="B14" s="159" t="s">
        <v>159</v>
      </c>
      <c r="C14" s="159"/>
      <c r="D14" s="86"/>
    </row>
    <row r="15" spans="1:7" ht="12.75" customHeight="1">
      <c r="A15" s="83"/>
      <c r="B15" s="160" t="s">
        <v>146</v>
      </c>
      <c r="C15" s="161"/>
      <c r="D15" s="85">
        <f>SUM(D14:D14)</f>
        <v>0</v>
      </c>
    </row>
    <row r="16" spans="1:7" ht="12.75" customHeight="1">
      <c r="A16" s="80">
        <v>2</v>
      </c>
      <c r="B16" s="96" t="s">
        <v>145</v>
      </c>
      <c r="C16" s="80" t="s">
        <v>15</v>
      </c>
      <c r="D16" s="80" t="s">
        <v>1</v>
      </c>
    </row>
    <row r="17" spans="1:4" ht="12.75" customHeight="1">
      <c r="A17" s="83" t="s">
        <v>2</v>
      </c>
      <c r="B17" s="97" t="s">
        <v>25</v>
      </c>
      <c r="C17" s="94"/>
      <c r="D17" s="84"/>
    </row>
    <row r="18" spans="1:4" ht="12.75" customHeight="1">
      <c r="A18" s="83" t="s">
        <v>4</v>
      </c>
      <c r="B18" s="97" t="s">
        <v>27</v>
      </c>
      <c r="C18" s="94"/>
      <c r="D18" s="81">
        <f>(D15+D17)*C18</f>
        <v>0</v>
      </c>
    </row>
    <row r="19" spans="1:4" ht="12.75" customHeight="1">
      <c r="A19" s="80"/>
      <c r="B19" s="162" t="s">
        <v>144</v>
      </c>
      <c r="C19" s="162"/>
      <c r="D19" s="78">
        <f>SUM(D17:D18)</f>
        <v>0</v>
      </c>
    </row>
    <row r="20" spans="1:4" ht="12.75" customHeight="1">
      <c r="A20" s="163"/>
      <c r="B20" s="164"/>
      <c r="C20" s="164"/>
      <c r="D20" s="165"/>
    </row>
    <row r="21" spans="1:4" ht="12.75" customHeight="1">
      <c r="A21" s="80">
        <v>3</v>
      </c>
      <c r="B21" s="96" t="s">
        <v>26</v>
      </c>
      <c r="C21" s="80" t="s">
        <v>15</v>
      </c>
      <c r="D21" s="80" t="s">
        <v>1</v>
      </c>
    </row>
    <row r="22" spans="1:4" ht="12.75" customHeight="1">
      <c r="A22" s="82"/>
      <c r="B22" s="39" t="s">
        <v>43</v>
      </c>
      <c r="C22" s="94"/>
      <c r="D22" s="81">
        <f>((D15+D19)/(1-C25))*C22</f>
        <v>0</v>
      </c>
    </row>
    <row r="23" spans="1:4" ht="12.75" customHeight="1">
      <c r="A23" s="82"/>
      <c r="B23" s="39" t="s">
        <v>44</v>
      </c>
      <c r="C23" s="94"/>
      <c r="D23" s="81">
        <f>((D15+D19)/(1-C25))*C23</f>
        <v>0</v>
      </c>
    </row>
    <row r="24" spans="1:4" ht="12.75" customHeight="1">
      <c r="A24" s="82"/>
      <c r="B24" s="39" t="s">
        <v>45</v>
      </c>
      <c r="C24" s="94"/>
      <c r="D24" s="81">
        <f>((D15+D19)/(1-C25))*C24</f>
        <v>0</v>
      </c>
    </row>
    <row r="25" spans="1:4" ht="12.75" customHeight="1">
      <c r="A25" s="80"/>
      <c r="B25" s="96" t="s">
        <v>143</v>
      </c>
      <c r="C25" s="79">
        <f>SUM(C22:C24)</f>
        <v>0</v>
      </c>
      <c r="D25" s="78">
        <f>SUM(D22:D24)</f>
        <v>0</v>
      </c>
    </row>
    <row r="26" spans="1:4" ht="12.75" customHeight="1">
      <c r="A26" s="166"/>
      <c r="B26" s="167"/>
      <c r="C26" s="167"/>
      <c r="D26" s="168"/>
    </row>
    <row r="27" spans="1:4" ht="30.75" customHeight="1">
      <c r="A27" s="77"/>
      <c r="B27" s="169" t="s">
        <v>142</v>
      </c>
      <c r="C27" s="169"/>
      <c r="D27" s="76">
        <f>TRUNC((D15+D19+D25),2)</f>
        <v>0</v>
      </c>
    </row>
    <row r="28" spans="1:4" ht="20.25" customHeight="1">
      <c r="B28" s="156" t="s">
        <v>141</v>
      </c>
      <c r="C28" s="156"/>
      <c r="D28" s="156"/>
    </row>
    <row r="29" spans="1:4" ht="38.25" customHeight="1">
      <c r="B29" s="157" t="s">
        <v>140</v>
      </c>
      <c r="C29" s="157"/>
      <c r="D29" s="157"/>
    </row>
    <row r="30" spans="1:4" ht="28.15" customHeight="1">
      <c r="B30" s="158" t="s">
        <v>167</v>
      </c>
      <c r="C30" s="157"/>
      <c r="D30" s="157"/>
    </row>
  </sheetData>
  <sheetProtection formatCells="0" formatColumns="0" formatRows="0" insertColumns="0" insertRows="0"/>
  <mergeCells count="16"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  <mergeCell ref="A11:D11"/>
    <mergeCell ref="A7:B7"/>
    <mergeCell ref="C7:D7"/>
    <mergeCell ref="A8:B8"/>
    <mergeCell ref="C8:D8"/>
    <mergeCell ref="A10:D10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V58"/>
  <sheetViews>
    <sheetView showGridLines="0" tabSelected="1" view="pageBreakPreview" topLeftCell="A10" zoomScaleNormal="100" zoomScaleSheetLayoutView="100" workbookViewId="0">
      <selection activeCell="B15" sqref="B15:C15"/>
    </sheetView>
  </sheetViews>
  <sheetFormatPr defaultColWidth="0" defaultRowHeight="12.75" customHeight="1" zeroHeight="1"/>
  <cols>
    <col min="1" max="1" width="5.42578125" style="65" bestFit="1" customWidth="1"/>
    <col min="2" max="2" width="11.42578125" style="65" bestFit="1" customWidth="1"/>
    <col min="3" max="3" width="16.28515625" style="65" customWidth="1"/>
    <col min="4" max="4" width="13.28515625" style="65" bestFit="1" customWidth="1"/>
    <col min="5" max="5" width="20" style="65" bestFit="1" customWidth="1"/>
    <col min="6" max="6" width="21.7109375" style="65" bestFit="1" customWidth="1"/>
    <col min="7" max="7" width="21.42578125" style="65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90" t="s">
        <v>153</v>
      </c>
      <c r="B1" s="90"/>
      <c r="C1" s="90"/>
      <c r="D1" s="90"/>
      <c r="E1" s="90"/>
      <c r="F1" s="90"/>
      <c r="G1" s="90"/>
    </row>
    <row r="2" spans="1:256">
      <c r="A2" s="90" t="s">
        <v>154</v>
      </c>
      <c r="B2" s="90"/>
      <c r="C2" s="90"/>
      <c r="D2" s="90"/>
      <c r="E2" s="90"/>
      <c r="F2" s="90"/>
      <c r="G2" s="90"/>
    </row>
    <row r="3" spans="1:256">
      <c r="A3" s="90" t="s">
        <v>155</v>
      </c>
      <c r="B3" s="90"/>
      <c r="C3" s="90"/>
      <c r="D3" s="90"/>
      <c r="E3" s="90"/>
      <c r="F3" s="90"/>
      <c r="G3" s="90"/>
    </row>
    <row r="4" spans="1:256">
      <c r="A4" s="90" t="s">
        <v>156</v>
      </c>
      <c r="B4" s="90"/>
      <c r="C4" s="90"/>
      <c r="D4" s="90"/>
      <c r="E4" s="90"/>
      <c r="F4" s="90"/>
      <c r="G4" s="90"/>
    </row>
    <row r="5" spans="1:256">
      <c r="A5" s="90" t="s">
        <v>157</v>
      </c>
      <c r="B5" s="90"/>
      <c r="C5" s="90"/>
      <c r="D5" s="90"/>
      <c r="E5" s="90"/>
      <c r="F5" s="90"/>
      <c r="G5" s="90"/>
    </row>
    <row r="6" spans="1:256">
      <c r="A6" s="66"/>
      <c r="B6" s="66"/>
      <c r="C6" s="66"/>
      <c r="D6" s="66"/>
      <c r="E6" s="66"/>
      <c r="F6" s="66"/>
      <c r="G6" s="66"/>
    </row>
    <row r="7" spans="1:256" ht="12.75" customHeight="1">
      <c r="A7" s="101" t="s">
        <v>37</v>
      </c>
      <c r="B7" s="101"/>
      <c r="C7" s="101"/>
      <c r="D7" s="101"/>
      <c r="E7" s="101"/>
      <c r="F7" s="101" t="s">
        <v>171</v>
      </c>
      <c r="G7" s="101"/>
      <c r="H7" s="64"/>
      <c r="I7" s="101" t="s">
        <v>37</v>
      </c>
      <c r="J7" s="101"/>
      <c r="K7" s="183" t="s">
        <v>116</v>
      </c>
      <c r="L7" s="183"/>
      <c r="M7" s="101" t="s">
        <v>37</v>
      </c>
      <c r="N7" s="101"/>
      <c r="O7" s="183" t="s">
        <v>116</v>
      </c>
      <c r="P7" s="183"/>
      <c r="Q7" s="101" t="s">
        <v>37</v>
      </c>
      <c r="R7" s="101"/>
      <c r="S7" s="183" t="s">
        <v>116</v>
      </c>
      <c r="T7" s="183"/>
      <c r="U7" s="101" t="s">
        <v>37</v>
      </c>
      <c r="V7" s="101"/>
      <c r="W7" s="183" t="s">
        <v>116</v>
      </c>
      <c r="X7" s="183"/>
      <c r="Y7" s="101" t="s">
        <v>37</v>
      </c>
      <c r="Z7" s="101"/>
      <c r="AA7" s="183" t="s">
        <v>116</v>
      </c>
      <c r="AB7" s="183"/>
      <c r="AC7" s="101" t="s">
        <v>37</v>
      </c>
      <c r="AD7" s="101"/>
      <c r="AE7" s="183" t="s">
        <v>116</v>
      </c>
      <c r="AF7" s="183"/>
      <c r="AG7" s="101" t="s">
        <v>37</v>
      </c>
      <c r="AH7" s="101"/>
      <c r="AI7" s="183" t="s">
        <v>116</v>
      </c>
      <c r="AJ7" s="183"/>
      <c r="AK7" s="101" t="s">
        <v>37</v>
      </c>
      <c r="AL7" s="101"/>
      <c r="AM7" s="183" t="s">
        <v>116</v>
      </c>
      <c r="AN7" s="183"/>
      <c r="AO7" s="101" t="s">
        <v>37</v>
      </c>
      <c r="AP7" s="101"/>
      <c r="AQ7" s="183" t="s">
        <v>116</v>
      </c>
      <c r="AR7" s="183"/>
      <c r="AS7" s="101" t="s">
        <v>37</v>
      </c>
      <c r="AT7" s="101"/>
      <c r="AU7" s="183" t="s">
        <v>116</v>
      </c>
      <c r="AV7" s="183"/>
      <c r="AW7" s="101" t="s">
        <v>37</v>
      </c>
      <c r="AX7" s="101"/>
      <c r="AY7" s="183" t="s">
        <v>116</v>
      </c>
      <c r="AZ7" s="183"/>
      <c r="BA7" s="101" t="s">
        <v>37</v>
      </c>
      <c r="BB7" s="101"/>
      <c r="BC7" s="183" t="s">
        <v>116</v>
      </c>
      <c r="BD7" s="183"/>
      <c r="BE7" s="101" t="s">
        <v>37</v>
      </c>
      <c r="BF7" s="101"/>
      <c r="BG7" s="183" t="s">
        <v>116</v>
      </c>
      <c r="BH7" s="183"/>
      <c r="BI7" s="101" t="s">
        <v>37</v>
      </c>
      <c r="BJ7" s="101"/>
      <c r="BK7" s="183" t="s">
        <v>116</v>
      </c>
      <c r="BL7" s="183"/>
      <c r="BM7" s="101" t="s">
        <v>37</v>
      </c>
      <c r="BN7" s="101"/>
      <c r="BO7" s="183" t="s">
        <v>116</v>
      </c>
      <c r="BP7" s="183"/>
      <c r="BQ7" s="101" t="s">
        <v>37</v>
      </c>
      <c r="BR7" s="101"/>
      <c r="BS7" s="183" t="s">
        <v>116</v>
      </c>
      <c r="BT7" s="183"/>
      <c r="BU7" s="101" t="s">
        <v>37</v>
      </c>
      <c r="BV7" s="101"/>
      <c r="BW7" s="183" t="s">
        <v>116</v>
      </c>
      <c r="BX7" s="183"/>
      <c r="BY7" s="101" t="s">
        <v>37</v>
      </c>
      <c r="BZ7" s="101"/>
      <c r="CA7" s="183" t="s">
        <v>116</v>
      </c>
      <c r="CB7" s="183"/>
      <c r="CC7" s="101" t="s">
        <v>37</v>
      </c>
      <c r="CD7" s="101"/>
      <c r="CE7" s="183" t="s">
        <v>116</v>
      </c>
      <c r="CF7" s="183"/>
      <c r="CG7" s="101" t="s">
        <v>37</v>
      </c>
      <c r="CH7" s="101"/>
      <c r="CI7" s="183" t="s">
        <v>116</v>
      </c>
      <c r="CJ7" s="183"/>
      <c r="CK7" s="101" t="s">
        <v>37</v>
      </c>
      <c r="CL7" s="101"/>
      <c r="CM7" s="183" t="s">
        <v>116</v>
      </c>
      <c r="CN7" s="183"/>
      <c r="CO7" s="101" t="s">
        <v>37</v>
      </c>
      <c r="CP7" s="101"/>
      <c r="CQ7" s="183" t="s">
        <v>116</v>
      </c>
      <c r="CR7" s="183"/>
      <c r="CS7" s="101" t="s">
        <v>37</v>
      </c>
      <c r="CT7" s="101"/>
      <c r="CU7" s="183" t="s">
        <v>116</v>
      </c>
      <c r="CV7" s="183"/>
      <c r="CW7" s="101" t="s">
        <v>37</v>
      </c>
      <c r="CX7" s="101"/>
      <c r="CY7" s="183" t="s">
        <v>116</v>
      </c>
      <c r="CZ7" s="183"/>
      <c r="DA7" s="101" t="s">
        <v>37</v>
      </c>
      <c r="DB7" s="101"/>
      <c r="DC7" s="183" t="s">
        <v>116</v>
      </c>
      <c r="DD7" s="183"/>
      <c r="DE7" s="101" t="s">
        <v>37</v>
      </c>
      <c r="DF7" s="101"/>
      <c r="DG7" s="183" t="s">
        <v>116</v>
      </c>
      <c r="DH7" s="183"/>
      <c r="DI7" s="101" t="s">
        <v>37</v>
      </c>
      <c r="DJ7" s="101"/>
      <c r="DK7" s="183" t="s">
        <v>116</v>
      </c>
      <c r="DL7" s="183"/>
      <c r="DM7" s="101" t="s">
        <v>37</v>
      </c>
      <c r="DN7" s="101"/>
      <c r="DO7" s="183" t="s">
        <v>116</v>
      </c>
      <c r="DP7" s="183"/>
      <c r="DQ7" s="101" t="s">
        <v>37</v>
      </c>
      <c r="DR7" s="101"/>
      <c r="DS7" s="183" t="s">
        <v>116</v>
      </c>
      <c r="DT7" s="183"/>
      <c r="DU7" s="101" t="s">
        <v>37</v>
      </c>
      <c r="DV7" s="101"/>
      <c r="DW7" s="183" t="s">
        <v>116</v>
      </c>
      <c r="DX7" s="183"/>
      <c r="DY7" s="101" t="s">
        <v>37</v>
      </c>
      <c r="DZ7" s="101"/>
      <c r="EA7" s="183" t="s">
        <v>116</v>
      </c>
      <c r="EB7" s="183"/>
      <c r="EC7" s="101" t="s">
        <v>37</v>
      </c>
      <c r="ED7" s="101"/>
      <c r="EE7" s="183" t="s">
        <v>116</v>
      </c>
      <c r="EF7" s="183"/>
      <c r="EG7" s="101" t="s">
        <v>37</v>
      </c>
      <c r="EH7" s="101"/>
      <c r="EI7" s="183" t="s">
        <v>116</v>
      </c>
      <c r="EJ7" s="183"/>
      <c r="EK7" s="101" t="s">
        <v>37</v>
      </c>
      <c r="EL7" s="101"/>
      <c r="EM7" s="183" t="s">
        <v>116</v>
      </c>
      <c r="EN7" s="183"/>
      <c r="EO7" s="101" t="s">
        <v>37</v>
      </c>
      <c r="EP7" s="101"/>
      <c r="EQ7" s="183" t="s">
        <v>116</v>
      </c>
      <c r="ER7" s="183"/>
      <c r="ES7" s="101" t="s">
        <v>37</v>
      </c>
      <c r="ET7" s="101"/>
      <c r="EU7" s="183" t="s">
        <v>116</v>
      </c>
      <c r="EV7" s="183"/>
      <c r="EW7" s="101" t="s">
        <v>37</v>
      </c>
      <c r="EX7" s="101"/>
      <c r="EY7" s="183" t="s">
        <v>116</v>
      </c>
      <c r="EZ7" s="183"/>
      <c r="FA7" s="101" t="s">
        <v>37</v>
      </c>
      <c r="FB7" s="101"/>
      <c r="FC7" s="183" t="s">
        <v>116</v>
      </c>
      <c r="FD7" s="183"/>
      <c r="FE7" s="101" t="s">
        <v>37</v>
      </c>
      <c r="FF7" s="101"/>
      <c r="FG7" s="183" t="s">
        <v>116</v>
      </c>
      <c r="FH7" s="183"/>
      <c r="FI7" s="101" t="s">
        <v>37</v>
      </c>
      <c r="FJ7" s="101"/>
      <c r="FK7" s="183" t="s">
        <v>116</v>
      </c>
      <c r="FL7" s="183"/>
      <c r="FM7" s="101" t="s">
        <v>37</v>
      </c>
      <c r="FN7" s="101"/>
      <c r="FO7" s="183" t="s">
        <v>116</v>
      </c>
      <c r="FP7" s="183"/>
      <c r="FQ7" s="101" t="s">
        <v>37</v>
      </c>
      <c r="FR7" s="101"/>
      <c r="FS7" s="183" t="s">
        <v>116</v>
      </c>
      <c r="FT7" s="183"/>
      <c r="FU7" s="101" t="s">
        <v>37</v>
      </c>
      <c r="FV7" s="101"/>
      <c r="FW7" s="183" t="s">
        <v>116</v>
      </c>
      <c r="FX7" s="183"/>
      <c r="FY7" s="101" t="s">
        <v>37</v>
      </c>
      <c r="FZ7" s="101"/>
      <c r="GA7" s="183" t="s">
        <v>116</v>
      </c>
      <c r="GB7" s="183"/>
      <c r="GC7" s="101" t="s">
        <v>37</v>
      </c>
      <c r="GD7" s="101"/>
      <c r="GE7" s="183" t="s">
        <v>116</v>
      </c>
      <c r="GF7" s="183"/>
      <c r="GG7" s="101" t="s">
        <v>37</v>
      </c>
      <c r="GH7" s="101"/>
      <c r="GI7" s="183" t="s">
        <v>116</v>
      </c>
      <c r="GJ7" s="183"/>
      <c r="GK7" s="101" t="s">
        <v>37</v>
      </c>
      <c r="GL7" s="101"/>
      <c r="GM7" s="183" t="s">
        <v>116</v>
      </c>
      <c r="GN7" s="183"/>
      <c r="GO7" s="101" t="s">
        <v>37</v>
      </c>
      <c r="GP7" s="101"/>
      <c r="GQ7" s="183" t="s">
        <v>116</v>
      </c>
      <c r="GR7" s="183"/>
      <c r="GS7" s="101" t="s">
        <v>37</v>
      </c>
      <c r="GT7" s="101"/>
      <c r="GU7" s="183" t="s">
        <v>116</v>
      </c>
      <c r="GV7" s="183"/>
      <c r="GW7" s="101" t="s">
        <v>37</v>
      </c>
      <c r="GX7" s="101"/>
      <c r="GY7" s="183" t="s">
        <v>116</v>
      </c>
      <c r="GZ7" s="183"/>
      <c r="HA7" s="101" t="s">
        <v>37</v>
      </c>
      <c r="HB7" s="101"/>
      <c r="HC7" s="183" t="s">
        <v>116</v>
      </c>
      <c r="HD7" s="183"/>
      <c r="HE7" s="101" t="s">
        <v>37</v>
      </c>
      <c r="HF7" s="101"/>
      <c r="HG7" s="183" t="s">
        <v>116</v>
      </c>
      <c r="HH7" s="183"/>
      <c r="HI7" s="101" t="s">
        <v>37</v>
      </c>
      <c r="HJ7" s="101"/>
      <c r="HK7" s="183" t="s">
        <v>116</v>
      </c>
      <c r="HL7" s="183"/>
      <c r="HM7" s="101" t="s">
        <v>37</v>
      </c>
      <c r="HN7" s="101"/>
      <c r="HO7" s="183" t="s">
        <v>116</v>
      </c>
      <c r="HP7" s="183"/>
      <c r="HQ7" s="101" t="s">
        <v>37</v>
      </c>
      <c r="HR7" s="101"/>
      <c r="HS7" s="183" t="s">
        <v>116</v>
      </c>
      <c r="HT7" s="183"/>
      <c r="HU7" s="101" t="s">
        <v>37</v>
      </c>
      <c r="HV7" s="101"/>
      <c r="HW7" s="183" t="s">
        <v>116</v>
      </c>
      <c r="HX7" s="183"/>
      <c r="HY7" s="101" t="s">
        <v>37</v>
      </c>
      <c r="HZ7" s="101"/>
      <c r="IA7" s="183" t="s">
        <v>116</v>
      </c>
      <c r="IB7" s="183"/>
      <c r="IC7" s="101" t="s">
        <v>37</v>
      </c>
      <c r="ID7" s="101"/>
      <c r="IE7" s="183" t="s">
        <v>116</v>
      </c>
      <c r="IF7" s="183"/>
      <c r="IG7" s="101" t="s">
        <v>37</v>
      </c>
      <c r="IH7" s="101"/>
      <c r="II7" s="183" t="s">
        <v>116</v>
      </c>
      <c r="IJ7" s="183"/>
      <c r="IK7" s="101" t="s">
        <v>37</v>
      </c>
      <c r="IL7" s="101"/>
      <c r="IM7" s="183" t="s">
        <v>116</v>
      </c>
      <c r="IN7" s="183"/>
      <c r="IO7" s="101" t="s">
        <v>37</v>
      </c>
      <c r="IP7" s="101"/>
      <c r="IQ7" s="183" t="s">
        <v>116</v>
      </c>
      <c r="IR7" s="183"/>
      <c r="IS7" s="101" t="s">
        <v>37</v>
      </c>
      <c r="IT7" s="101"/>
      <c r="IU7" s="183" t="s">
        <v>116</v>
      </c>
      <c r="IV7" s="183"/>
    </row>
    <row r="8" spans="1:256" ht="15" customHeight="1">
      <c r="A8" s="101" t="s">
        <v>33</v>
      </c>
      <c r="B8" s="101"/>
      <c r="C8" s="101"/>
      <c r="D8" s="101"/>
      <c r="E8" s="101"/>
      <c r="F8" s="102" t="s">
        <v>172</v>
      </c>
      <c r="G8" s="102"/>
      <c r="H8" s="63"/>
      <c r="I8" s="101" t="s">
        <v>33</v>
      </c>
      <c r="J8" s="101"/>
      <c r="K8" s="183" t="s">
        <v>117</v>
      </c>
      <c r="L8" s="183"/>
      <c r="M8" s="101" t="s">
        <v>33</v>
      </c>
      <c r="N8" s="101"/>
      <c r="O8" s="183" t="s">
        <v>117</v>
      </c>
      <c r="P8" s="183"/>
      <c r="Q8" s="101" t="s">
        <v>33</v>
      </c>
      <c r="R8" s="101"/>
      <c r="S8" s="183" t="s">
        <v>117</v>
      </c>
      <c r="T8" s="183"/>
      <c r="U8" s="101" t="s">
        <v>33</v>
      </c>
      <c r="V8" s="101"/>
      <c r="W8" s="183" t="s">
        <v>117</v>
      </c>
      <c r="X8" s="183"/>
      <c r="Y8" s="101" t="s">
        <v>33</v>
      </c>
      <c r="Z8" s="101"/>
      <c r="AA8" s="183" t="s">
        <v>117</v>
      </c>
      <c r="AB8" s="183"/>
      <c r="AC8" s="101" t="s">
        <v>33</v>
      </c>
      <c r="AD8" s="101"/>
      <c r="AE8" s="183" t="s">
        <v>117</v>
      </c>
      <c r="AF8" s="183"/>
      <c r="AG8" s="101" t="s">
        <v>33</v>
      </c>
      <c r="AH8" s="101"/>
      <c r="AI8" s="183" t="s">
        <v>117</v>
      </c>
      <c r="AJ8" s="183"/>
      <c r="AK8" s="101" t="s">
        <v>33</v>
      </c>
      <c r="AL8" s="101"/>
      <c r="AM8" s="183" t="s">
        <v>117</v>
      </c>
      <c r="AN8" s="183"/>
      <c r="AO8" s="101" t="s">
        <v>33</v>
      </c>
      <c r="AP8" s="101"/>
      <c r="AQ8" s="183" t="s">
        <v>117</v>
      </c>
      <c r="AR8" s="183"/>
      <c r="AS8" s="101" t="s">
        <v>33</v>
      </c>
      <c r="AT8" s="101"/>
      <c r="AU8" s="183" t="s">
        <v>117</v>
      </c>
      <c r="AV8" s="183"/>
      <c r="AW8" s="101" t="s">
        <v>33</v>
      </c>
      <c r="AX8" s="101"/>
      <c r="AY8" s="183" t="s">
        <v>117</v>
      </c>
      <c r="AZ8" s="183"/>
      <c r="BA8" s="101" t="s">
        <v>33</v>
      </c>
      <c r="BB8" s="101"/>
      <c r="BC8" s="183" t="s">
        <v>117</v>
      </c>
      <c r="BD8" s="183"/>
      <c r="BE8" s="101" t="s">
        <v>33</v>
      </c>
      <c r="BF8" s="101"/>
      <c r="BG8" s="183" t="s">
        <v>117</v>
      </c>
      <c r="BH8" s="183"/>
      <c r="BI8" s="101" t="s">
        <v>33</v>
      </c>
      <c r="BJ8" s="101"/>
      <c r="BK8" s="183" t="s">
        <v>117</v>
      </c>
      <c r="BL8" s="183"/>
      <c r="BM8" s="101" t="s">
        <v>33</v>
      </c>
      <c r="BN8" s="101"/>
      <c r="BO8" s="183" t="s">
        <v>117</v>
      </c>
      <c r="BP8" s="183"/>
      <c r="BQ8" s="101" t="s">
        <v>33</v>
      </c>
      <c r="BR8" s="101"/>
      <c r="BS8" s="183" t="s">
        <v>117</v>
      </c>
      <c r="BT8" s="183"/>
      <c r="BU8" s="101" t="s">
        <v>33</v>
      </c>
      <c r="BV8" s="101"/>
      <c r="BW8" s="183" t="s">
        <v>117</v>
      </c>
      <c r="BX8" s="183"/>
      <c r="BY8" s="101" t="s">
        <v>33</v>
      </c>
      <c r="BZ8" s="101"/>
      <c r="CA8" s="183" t="s">
        <v>117</v>
      </c>
      <c r="CB8" s="183"/>
      <c r="CC8" s="101" t="s">
        <v>33</v>
      </c>
      <c r="CD8" s="101"/>
      <c r="CE8" s="183" t="s">
        <v>117</v>
      </c>
      <c r="CF8" s="183"/>
      <c r="CG8" s="101" t="s">
        <v>33</v>
      </c>
      <c r="CH8" s="101"/>
      <c r="CI8" s="183" t="s">
        <v>117</v>
      </c>
      <c r="CJ8" s="183"/>
      <c r="CK8" s="101" t="s">
        <v>33</v>
      </c>
      <c r="CL8" s="101"/>
      <c r="CM8" s="183" t="s">
        <v>117</v>
      </c>
      <c r="CN8" s="183"/>
      <c r="CO8" s="101" t="s">
        <v>33</v>
      </c>
      <c r="CP8" s="101"/>
      <c r="CQ8" s="183" t="s">
        <v>117</v>
      </c>
      <c r="CR8" s="183"/>
      <c r="CS8" s="101" t="s">
        <v>33</v>
      </c>
      <c r="CT8" s="101"/>
      <c r="CU8" s="183" t="s">
        <v>117</v>
      </c>
      <c r="CV8" s="183"/>
      <c r="CW8" s="101" t="s">
        <v>33</v>
      </c>
      <c r="CX8" s="101"/>
      <c r="CY8" s="183" t="s">
        <v>117</v>
      </c>
      <c r="CZ8" s="183"/>
      <c r="DA8" s="101" t="s">
        <v>33</v>
      </c>
      <c r="DB8" s="101"/>
      <c r="DC8" s="183" t="s">
        <v>117</v>
      </c>
      <c r="DD8" s="183"/>
      <c r="DE8" s="101" t="s">
        <v>33</v>
      </c>
      <c r="DF8" s="101"/>
      <c r="DG8" s="183" t="s">
        <v>117</v>
      </c>
      <c r="DH8" s="183"/>
      <c r="DI8" s="101" t="s">
        <v>33</v>
      </c>
      <c r="DJ8" s="101"/>
      <c r="DK8" s="183" t="s">
        <v>117</v>
      </c>
      <c r="DL8" s="183"/>
      <c r="DM8" s="101" t="s">
        <v>33</v>
      </c>
      <c r="DN8" s="101"/>
      <c r="DO8" s="183" t="s">
        <v>117</v>
      </c>
      <c r="DP8" s="183"/>
      <c r="DQ8" s="101" t="s">
        <v>33</v>
      </c>
      <c r="DR8" s="101"/>
      <c r="DS8" s="183" t="s">
        <v>117</v>
      </c>
      <c r="DT8" s="183"/>
      <c r="DU8" s="101" t="s">
        <v>33</v>
      </c>
      <c r="DV8" s="101"/>
      <c r="DW8" s="183" t="s">
        <v>117</v>
      </c>
      <c r="DX8" s="183"/>
      <c r="DY8" s="101" t="s">
        <v>33</v>
      </c>
      <c r="DZ8" s="101"/>
      <c r="EA8" s="183" t="s">
        <v>117</v>
      </c>
      <c r="EB8" s="183"/>
      <c r="EC8" s="101" t="s">
        <v>33</v>
      </c>
      <c r="ED8" s="101"/>
      <c r="EE8" s="183" t="s">
        <v>117</v>
      </c>
      <c r="EF8" s="183"/>
      <c r="EG8" s="101" t="s">
        <v>33</v>
      </c>
      <c r="EH8" s="101"/>
      <c r="EI8" s="183" t="s">
        <v>117</v>
      </c>
      <c r="EJ8" s="183"/>
      <c r="EK8" s="101" t="s">
        <v>33</v>
      </c>
      <c r="EL8" s="101"/>
      <c r="EM8" s="183" t="s">
        <v>117</v>
      </c>
      <c r="EN8" s="183"/>
      <c r="EO8" s="101" t="s">
        <v>33</v>
      </c>
      <c r="EP8" s="101"/>
      <c r="EQ8" s="183" t="s">
        <v>117</v>
      </c>
      <c r="ER8" s="183"/>
      <c r="ES8" s="101" t="s">
        <v>33</v>
      </c>
      <c r="ET8" s="101"/>
      <c r="EU8" s="183" t="s">
        <v>117</v>
      </c>
      <c r="EV8" s="183"/>
      <c r="EW8" s="101" t="s">
        <v>33</v>
      </c>
      <c r="EX8" s="101"/>
      <c r="EY8" s="183" t="s">
        <v>117</v>
      </c>
      <c r="EZ8" s="183"/>
      <c r="FA8" s="101" t="s">
        <v>33</v>
      </c>
      <c r="FB8" s="101"/>
      <c r="FC8" s="183" t="s">
        <v>117</v>
      </c>
      <c r="FD8" s="183"/>
      <c r="FE8" s="101" t="s">
        <v>33</v>
      </c>
      <c r="FF8" s="101"/>
      <c r="FG8" s="183" t="s">
        <v>117</v>
      </c>
      <c r="FH8" s="183"/>
      <c r="FI8" s="101" t="s">
        <v>33</v>
      </c>
      <c r="FJ8" s="101"/>
      <c r="FK8" s="183" t="s">
        <v>117</v>
      </c>
      <c r="FL8" s="183"/>
      <c r="FM8" s="101" t="s">
        <v>33</v>
      </c>
      <c r="FN8" s="101"/>
      <c r="FO8" s="183" t="s">
        <v>117</v>
      </c>
      <c r="FP8" s="183"/>
      <c r="FQ8" s="101" t="s">
        <v>33</v>
      </c>
      <c r="FR8" s="101"/>
      <c r="FS8" s="183" t="s">
        <v>117</v>
      </c>
      <c r="FT8" s="183"/>
      <c r="FU8" s="101" t="s">
        <v>33</v>
      </c>
      <c r="FV8" s="101"/>
      <c r="FW8" s="183" t="s">
        <v>117</v>
      </c>
      <c r="FX8" s="183"/>
      <c r="FY8" s="101" t="s">
        <v>33</v>
      </c>
      <c r="FZ8" s="101"/>
      <c r="GA8" s="183" t="s">
        <v>117</v>
      </c>
      <c r="GB8" s="183"/>
      <c r="GC8" s="101" t="s">
        <v>33</v>
      </c>
      <c r="GD8" s="101"/>
      <c r="GE8" s="183" t="s">
        <v>117</v>
      </c>
      <c r="GF8" s="183"/>
      <c r="GG8" s="101" t="s">
        <v>33</v>
      </c>
      <c r="GH8" s="101"/>
      <c r="GI8" s="183" t="s">
        <v>117</v>
      </c>
      <c r="GJ8" s="183"/>
      <c r="GK8" s="101" t="s">
        <v>33</v>
      </c>
      <c r="GL8" s="101"/>
      <c r="GM8" s="183" t="s">
        <v>117</v>
      </c>
      <c r="GN8" s="183"/>
      <c r="GO8" s="101" t="s">
        <v>33</v>
      </c>
      <c r="GP8" s="101"/>
      <c r="GQ8" s="183" t="s">
        <v>117</v>
      </c>
      <c r="GR8" s="183"/>
      <c r="GS8" s="101" t="s">
        <v>33</v>
      </c>
      <c r="GT8" s="101"/>
      <c r="GU8" s="183" t="s">
        <v>117</v>
      </c>
      <c r="GV8" s="183"/>
      <c r="GW8" s="101" t="s">
        <v>33</v>
      </c>
      <c r="GX8" s="101"/>
      <c r="GY8" s="183" t="s">
        <v>117</v>
      </c>
      <c r="GZ8" s="183"/>
      <c r="HA8" s="101" t="s">
        <v>33</v>
      </c>
      <c r="HB8" s="101"/>
      <c r="HC8" s="183" t="s">
        <v>117</v>
      </c>
      <c r="HD8" s="183"/>
      <c r="HE8" s="101" t="s">
        <v>33</v>
      </c>
      <c r="HF8" s="101"/>
      <c r="HG8" s="183" t="s">
        <v>117</v>
      </c>
      <c r="HH8" s="183"/>
      <c r="HI8" s="101" t="s">
        <v>33</v>
      </c>
      <c r="HJ8" s="101"/>
      <c r="HK8" s="183" t="s">
        <v>117</v>
      </c>
      <c r="HL8" s="183"/>
      <c r="HM8" s="101" t="s">
        <v>33</v>
      </c>
      <c r="HN8" s="101"/>
      <c r="HO8" s="183" t="s">
        <v>117</v>
      </c>
      <c r="HP8" s="183"/>
      <c r="HQ8" s="101" t="s">
        <v>33</v>
      </c>
      <c r="HR8" s="101"/>
      <c r="HS8" s="183" t="s">
        <v>117</v>
      </c>
      <c r="HT8" s="183"/>
      <c r="HU8" s="101" t="s">
        <v>33</v>
      </c>
      <c r="HV8" s="101"/>
      <c r="HW8" s="183" t="s">
        <v>117</v>
      </c>
      <c r="HX8" s="183"/>
      <c r="HY8" s="101" t="s">
        <v>33</v>
      </c>
      <c r="HZ8" s="101"/>
      <c r="IA8" s="183" t="s">
        <v>117</v>
      </c>
      <c r="IB8" s="183"/>
      <c r="IC8" s="101" t="s">
        <v>33</v>
      </c>
      <c r="ID8" s="101"/>
      <c r="IE8" s="183" t="s">
        <v>117</v>
      </c>
      <c r="IF8" s="183"/>
      <c r="IG8" s="101" t="s">
        <v>33</v>
      </c>
      <c r="IH8" s="101"/>
      <c r="II8" s="183" t="s">
        <v>117</v>
      </c>
      <c r="IJ8" s="183"/>
      <c r="IK8" s="101" t="s">
        <v>33</v>
      </c>
      <c r="IL8" s="101"/>
      <c r="IM8" s="183" t="s">
        <v>117</v>
      </c>
      <c r="IN8" s="183"/>
      <c r="IO8" s="101" t="s">
        <v>33</v>
      </c>
      <c r="IP8" s="101"/>
      <c r="IQ8" s="183" t="s">
        <v>117</v>
      </c>
      <c r="IR8" s="183"/>
      <c r="IS8" s="101" t="s">
        <v>33</v>
      </c>
      <c r="IT8" s="101"/>
      <c r="IU8" s="183" t="s">
        <v>117</v>
      </c>
      <c r="IV8" s="183"/>
    </row>
    <row r="9" spans="1:256">
      <c r="A9" s="66"/>
      <c r="B9" s="66"/>
      <c r="C9" s="66"/>
      <c r="D9" s="66"/>
      <c r="E9" s="66"/>
      <c r="F9" s="66"/>
      <c r="G9" s="66"/>
    </row>
    <row r="10" spans="1:256">
      <c r="A10" s="172" t="s">
        <v>126</v>
      </c>
      <c r="B10" s="172"/>
      <c r="C10" s="172"/>
      <c r="D10" s="172"/>
      <c r="E10" s="172"/>
      <c r="F10" s="172"/>
      <c r="G10" s="172"/>
    </row>
    <row r="11" spans="1:256">
      <c r="A11" s="184" t="s">
        <v>148</v>
      </c>
      <c r="B11" s="184"/>
      <c r="C11" s="184"/>
      <c r="D11" s="184"/>
      <c r="E11" s="184"/>
      <c r="F11" s="184"/>
      <c r="G11" s="184"/>
    </row>
    <row r="12" spans="1:256" ht="24.75" customHeight="1">
      <c r="A12" s="173" t="s">
        <v>133</v>
      </c>
      <c r="B12" s="174" t="s">
        <v>125</v>
      </c>
      <c r="C12" s="174"/>
      <c r="D12" s="185" t="s">
        <v>127</v>
      </c>
      <c r="E12" s="73" t="s">
        <v>128</v>
      </c>
      <c r="F12" s="73" t="s">
        <v>129</v>
      </c>
      <c r="G12" s="73" t="s">
        <v>194</v>
      </c>
    </row>
    <row r="13" spans="1:256" ht="12.75" customHeight="1">
      <c r="A13" s="173"/>
      <c r="B13" s="174"/>
      <c r="C13" s="174"/>
      <c r="D13" s="186"/>
      <c r="E13" s="73" t="s">
        <v>29</v>
      </c>
      <c r="F13" s="73" t="s">
        <v>29</v>
      </c>
      <c r="G13" s="73" t="s">
        <v>29</v>
      </c>
    </row>
    <row r="14" spans="1:256" ht="12.75" customHeight="1">
      <c r="A14" s="173"/>
      <c r="B14" s="174"/>
      <c r="C14" s="174"/>
      <c r="D14" s="73" t="s">
        <v>130</v>
      </c>
      <c r="E14" s="73" t="s">
        <v>131</v>
      </c>
      <c r="F14" s="73" t="s">
        <v>132</v>
      </c>
      <c r="G14" s="73" t="s">
        <v>186</v>
      </c>
    </row>
    <row r="15" spans="1:256" ht="25.5" customHeight="1">
      <c r="A15" s="74">
        <v>1</v>
      </c>
      <c r="B15" s="176" t="s">
        <v>198</v>
      </c>
      <c r="C15" s="176"/>
      <c r="D15" s="100">
        <v>1</v>
      </c>
      <c r="E15" s="98"/>
      <c r="F15" s="98"/>
      <c r="G15" s="98"/>
    </row>
    <row r="16" spans="1:256" ht="25.5" customHeight="1">
      <c r="A16" s="74">
        <v>2</v>
      </c>
      <c r="B16" s="176" t="s">
        <v>187</v>
      </c>
      <c r="C16" s="176"/>
      <c r="D16" s="100">
        <v>1</v>
      </c>
      <c r="E16" s="98"/>
      <c r="F16" s="98"/>
      <c r="G16" s="98"/>
    </row>
    <row r="17" spans="1:7" ht="25.5" customHeight="1">
      <c r="A17" s="74">
        <v>3</v>
      </c>
      <c r="B17" s="176" t="s">
        <v>177</v>
      </c>
      <c r="C17" s="176"/>
      <c r="D17" s="100">
        <v>7</v>
      </c>
      <c r="E17" s="98"/>
      <c r="F17" s="98"/>
      <c r="G17" s="98"/>
    </row>
    <row r="18" spans="1:7" ht="25.5" customHeight="1">
      <c r="A18" s="74">
        <v>4</v>
      </c>
      <c r="B18" s="176" t="s">
        <v>188</v>
      </c>
      <c r="C18" s="176"/>
      <c r="D18" s="100">
        <v>22</v>
      </c>
      <c r="E18" s="98"/>
      <c r="F18" s="98"/>
      <c r="G18" s="98"/>
    </row>
    <row r="19" spans="1:7" ht="25.5" customHeight="1">
      <c r="A19" s="74">
        <v>5</v>
      </c>
      <c r="B19" s="176" t="s">
        <v>179</v>
      </c>
      <c r="C19" s="176"/>
      <c r="D19" s="100">
        <v>2</v>
      </c>
      <c r="E19" s="98"/>
      <c r="F19" s="98"/>
      <c r="G19" s="98"/>
    </row>
    <row r="20" spans="1:7" ht="25.5" customHeight="1">
      <c r="A20" s="74">
        <v>6</v>
      </c>
      <c r="B20" s="181" t="s">
        <v>180</v>
      </c>
      <c r="C20" s="182"/>
      <c r="D20" s="100">
        <v>10</v>
      </c>
      <c r="E20" s="98"/>
      <c r="F20" s="98"/>
      <c r="G20" s="98"/>
    </row>
    <row r="21" spans="1:7" ht="25.5" customHeight="1">
      <c r="A21" s="74">
        <v>7</v>
      </c>
      <c r="B21" s="181" t="s">
        <v>189</v>
      </c>
      <c r="C21" s="182"/>
      <c r="D21" s="100">
        <v>7</v>
      </c>
      <c r="E21" s="98"/>
      <c r="F21" s="98"/>
      <c r="G21" s="98"/>
    </row>
    <row r="22" spans="1:7" ht="25.5" customHeight="1">
      <c r="A22" s="74">
        <v>8</v>
      </c>
      <c r="B22" s="181" t="s">
        <v>190</v>
      </c>
      <c r="C22" s="182"/>
      <c r="D22" s="100">
        <v>5</v>
      </c>
      <c r="E22" s="98"/>
      <c r="F22" s="98"/>
      <c r="G22" s="98"/>
    </row>
    <row r="23" spans="1:7" ht="25.5" customHeight="1">
      <c r="A23" s="74">
        <v>9</v>
      </c>
      <c r="B23" s="181" t="s">
        <v>195</v>
      </c>
      <c r="C23" s="182"/>
      <c r="D23" s="100">
        <v>1</v>
      </c>
      <c r="E23" s="98"/>
      <c r="F23" s="98"/>
      <c r="G23" s="98"/>
    </row>
    <row r="24" spans="1:7" ht="25.5" customHeight="1">
      <c r="A24" s="74">
        <v>10</v>
      </c>
      <c r="B24" s="181" t="s">
        <v>185</v>
      </c>
      <c r="C24" s="182"/>
      <c r="D24" s="100">
        <v>1</v>
      </c>
      <c r="E24" s="98"/>
      <c r="F24" s="98"/>
      <c r="G24" s="98"/>
    </row>
    <row r="25" spans="1:7" ht="12.75" customHeight="1">
      <c r="A25" s="177" t="s">
        <v>151</v>
      </c>
      <c r="B25" s="177"/>
      <c r="C25" s="177"/>
      <c r="D25" s="177"/>
      <c r="E25" s="177"/>
      <c r="F25" s="75"/>
      <c r="G25" s="75"/>
    </row>
    <row r="26" spans="1:7" ht="12.75" customHeight="1"/>
    <row r="27" spans="1:7" ht="12.75" customHeight="1">
      <c r="A27" s="172" t="s">
        <v>149</v>
      </c>
      <c r="B27" s="172"/>
      <c r="C27" s="172"/>
      <c r="D27" s="172"/>
      <c r="E27" s="172"/>
      <c r="F27" s="172"/>
      <c r="G27" s="172"/>
    </row>
    <row r="28" spans="1:7" ht="12.75" customHeight="1">
      <c r="A28" s="173" t="s">
        <v>133</v>
      </c>
      <c r="B28" s="174" t="s">
        <v>125</v>
      </c>
      <c r="C28" s="174"/>
      <c r="D28" s="174" t="s">
        <v>191</v>
      </c>
      <c r="E28" s="73" t="s">
        <v>150</v>
      </c>
      <c r="F28" s="73" t="s">
        <v>129</v>
      </c>
      <c r="G28" s="73" t="s">
        <v>194</v>
      </c>
    </row>
    <row r="29" spans="1:7" ht="12.75" customHeight="1">
      <c r="A29" s="173"/>
      <c r="B29" s="174"/>
      <c r="C29" s="174"/>
      <c r="D29" s="174"/>
      <c r="E29" s="73" t="s">
        <v>29</v>
      </c>
      <c r="F29" s="73" t="s">
        <v>193</v>
      </c>
      <c r="G29" s="73" t="s">
        <v>29</v>
      </c>
    </row>
    <row r="30" spans="1:7" ht="12.75" customHeight="1">
      <c r="A30" s="173"/>
      <c r="B30" s="174"/>
      <c r="C30" s="174"/>
      <c r="D30" s="73" t="s">
        <v>192</v>
      </c>
      <c r="E30" s="73" t="s">
        <v>131</v>
      </c>
      <c r="F30" s="73" t="s">
        <v>132</v>
      </c>
      <c r="G30" s="73" t="s">
        <v>186</v>
      </c>
    </row>
    <row r="31" spans="1:7" ht="12.75" customHeight="1">
      <c r="A31" s="74">
        <v>7</v>
      </c>
      <c r="B31" s="175" t="s">
        <v>169</v>
      </c>
      <c r="C31" s="175"/>
      <c r="D31" s="100">
        <v>8</v>
      </c>
      <c r="E31" s="98"/>
      <c r="F31" s="98"/>
      <c r="G31" s="98"/>
    </row>
    <row r="32" spans="1:7" ht="12.75" customHeight="1">
      <c r="A32" s="74">
        <v>8</v>
      </c>
      <c r="B32" s="179" t="s">
        <v>170</v>
      </c>
      <c r="C32" s="180"/>
      <c r="D32" s="100">
        <v>20</v>
      </c>
      <c r="E32" s="98"/>
      <c r="F32" s="98"/>
      <c r="G32" s="98"/>
    </row>
    <row r="33" spans="1:7" ht="28.5" customHeight="1">
      <c r="A33" s="178" t="s">
        <v>162</v>
      </c>
      <c r="B33" s="178"/>
      <c r="C33" s="178"/>
      <c r="D33" s="178"/>
      <c r="E33" s="178"/>
      <c r="F33" s="75" t="s">
        <v>164</v>
      </c>
      <c r="G33" s="75"/>
    </row>
    <row r="34" spans="1:7" ht="12.75" customHeight="1"/>
    <row r="35" spans="1:7" ht="12.75" customHeight="1"/>
    <row r="36" spans="1:7" ht="12.75" customHeight="1"/>
    <row r="37" spans="1:7" ht="12.75" customHeight="1"/>
    <row r="38" spans="1:7" ht="12.75" customHeight="1"/>
    <row r="39" spans="1:7" ht="12.75" customHeight="1"/>
    <row r="40" spans="1:7" ht="12.75" customHeight="1"/>
    <row r="41" spans="1:7" ht="12.75" customHeight="1"/>
    <row r="42" spans="1:7" ht="12.75" customHeight="1"/>
    <row r="43" spans="1:7" ht="12.75" customHeight="1"/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75"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  <mergeCell ref="Q7:R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CU8:CV8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EG7:EH7"/>
    <mergeCell ref="FG7:FH7"/>
    <mergeCell ref="FI7:FJ7"/>
    <mergeCell ref="FM7:FN7"/>
    <mergeCell ref="DO7:DP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FY7:FZ7"/>
    <mergeCell ref="FM8:FN8"/>
    <mergeCell ref="FO8:FP8"/>
    <mergeCell ref="FQ8:FR8"/>
    <mergeCell ref="FA8:FB8"/>
    <mergeCell ref="EY8:EZ8"/>
    <mergeCell ref="FI8:FJ8"/>
    <mergeCell ref="FK7:FL7"/>
    <mergeCell ref="EU7:EV7"/>
    <mergeCell ref="EW7:EX7"/>
    <mergeCell ref="EY7:EZ7"/>
    <mergeCell ref="FA7:FB7"/>
    <mergeCell ref="FC7:FD7"/>
    <mergeCell ref="FE7:FF7"/>
    <mergeCell ref="BE7:BF7"/>
    <mergeCell ref="BG7:BH7"/>
    <mergeCell ref="BI7:BJ7"/>
    <mergeCell ref="BY7:BZ7"/>
    <mergeCell ref="EO8:EP8"/>
    <mergeCell ref="EQ8:ER8"/>
    <mergeCell ref="EO7:EP7"/>
    <mergeCell ref="GQ7:GR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CW8:CX8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BY8:BZ8"/>
    <mergeCell ref="CA8:CB8"/>
    <mergeCell ref="CK8:CL8"/>
    <mergeCell ref="CM8:CN8"/>
    <mergeCell ref="CO8:CP8"/>
    <mergeCell ref="CS8:CT8"/>
    <mergeCell ref="BU8:BV8"/>
    <mergeCell ref="BW8:BX8"/>
    <mergeCell ref="W7:X7"/>
    <mergeCell ref="BA7:BB7"/>
    <mergeCell ref="BW7:BX7"/>
    <mergeCell ref="AS7:AT7"/>
    <mergeCell ref="AU7:AV7"/>
    <mergeCell ref="AG7:AH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I7:GJ7"/>
    <mergeCell ref="GK7:GL7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CY8:CZ8"/>
    <mergeCell ref="DA8:DB8"/>
    <mergeCell ref="DO8:DP8"/>
    <mergeCell ref="DC8:DD8"/>
    <mergeCell ref="DE8:DF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A27:G27"/>
    <mergeCell ref="A28:A30"/>
    <mergeCell ref="B28:C30"/>
    <mergeCell ref="D28:D29"/>
    <mergeCell ref="B31:C31"/>
    <mergeCell ref="B15:C15"/>
    <mergeCell ref="A25:E25"/>
    <mergeCell ref="A33:E33"/>
    <mergeCell ref="B32:C32"/>
    <mergeCell ref="B16:C16"/>
    <mergeCell ref="B17:C17"/>
    <mergeCell ref="B18:C18"/>
    <mergeCell ref="B19:C19"/>
    <mergeCell ref="B20:C20"/>
    <mergeCell ref="B21:C21"/>
    <mergeCell ref="B22:C22"/>
    <mergeCell ref="B24:C24"/>
    <mergeCell ref="B23:C23"/>
  </mergeCells>
  <phoneticPr fontId="30" type="noConversion"/>
  <pageMargins left="1.2598425196850394" right="0.51181102362204722" top="1.1811023622047245" bottom="0.39370078740157483" header="0.31496062992125984" footer="0.31496062992125984"/>
  <pageSetup paperSize="9" scale="86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175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26.25" customHeight="1">
      <c r="A22" s="6">
        <v>4</v>
      </c>
      <c r="B22" s="101" t="s">
        <v>40</v>
      </c>
      <c r="C22" s="101"/>
      <c r="D22" s="56" t="s">
        <v>176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17580.169999999998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17580.169999999998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1464.4281609999998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488.72872599999994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1953.1568869999996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660.16702780599996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2613.3239148059997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3516.0339999999997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439.50424999999996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263.70254999999997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175.80169999999998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105.48101999999999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35.160339999999998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1406.4135999999999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5942.09746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2613.3239148059997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5942.09746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8555.4213748059992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73.836713999999986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5.9069371199999994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9.9827237327999985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341.05529799999999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115.27669072400001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46.110676289600001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592.16903986639988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1747.4688979999999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1747.4688979999999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590.64448752399994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2338.1133855239996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2338.1133855239996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2338.1133855239996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17580.169999999998</v>
      </c>
    </row>
    <row r="133" spans="1:4" ht="12.75">
      <c r="A133" s="36" t="s">
        <v>4</v>
      </c>
      <c r="B133" s="144" t="s">
        <v>69</v>
      </c>
      <c r="C133" s="144"/>
      <c r="D133" s="33">
        <f>D76</f>
        <v>8555.4213748059992</v>
      </c>
    </row>
    <row r="134" spans="1:4" ht="12.75">
      <c r="A134" s="36" t="s">
        <v>5</v>
      </c>
      <c r="B134" s="144" t="s">
        <v>70</v>
      </c>
      <c r="C134" s="144"/>
      <c r="D134" s="33">
        <f>D87</f>
        <v>592.16903986639988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2338.1133855239996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29065.873800196397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29065.87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175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26.25" customHeight="1">
      <c r="A22" s="6">
        <v>4</v>
      </c>
      <c r="B22" s="101" t="s">
        <v>40</v>
      </c>
      <c r="C22" s="101"/>
      <c r="D22" s="56" t="s">
        <v>177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15009.08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15009.08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1250.2563640000001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417.25242399999996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1667.5087880000001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563.61797034400001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2231.1267583440003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3001.8160000000003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375.22700000000003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225.1362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150.0908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90.054479999999998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30.018160000000002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1200.7264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5073.0690400000003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2231.1267583440003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5073.0690400000003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7304.1957983440007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63.038135999999994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5.04305088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8.5227559872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291.176152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98.417539376000008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39.3670157504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505.56464999360003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1491.902552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1491.902552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504.26306257599998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1996.1656145760001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1996.1656145760001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1996.1656145760001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15009.08</v>
      </c>
    </row>
    <row r="133" spans="1:4" ht="12.75">
      <c r="A133" s="36" t="s">
        <v>4</v>
      </c>
      <c r="B133" s="144" t="s">
        <v>69</v>
      </c>
      <c r="C133" s="144"/>
      <c r="D133" s="33">
        <f>D76</f>
        <v>7304.1957983440007</v>
      </c>
    </row>
    <row r="134" spans="1:4" ht="12.75">
      <c r="A134" s="36" t="s">
        <v>5</v>
      </c>
      <c r="B134" s="144" t="s">
        <v>70</v>
      </c>
      <c r="C134" s="144"/>
      <c r="D134" s="33">
        <f>D87</f>
        <v>505.56464999360003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1996.1656145760001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24815.006062913602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24815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175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51" customHeight="1">
      <c r="A22" s="6">
        <v>4</v>
      </c>
      <c r="B22" s="101" t="s">
        <v>40</v>
      </c>
      <c r="C22" s="101"/>
      <c r="D22" s="56" t="s">
        <v>178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11450.79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11450.79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953.85080700000003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318.33196200000003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1272.182769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429.99777592200007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1702.1805449220001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2290.1580000000004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286.26975000000004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171.76185000000001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114.50790000000001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68.704740000000001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22.901580000000003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916.06320000000005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3870.3670200000006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1702.1805449220001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3870.3670200000006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5572.5475649220007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48.093318000000004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3.8474654400000001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6.5022165936000009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222.14532600000001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75.085120188000019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30.034048075200005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385.70749429680006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1138.2085260000001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1138.2085260000001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384.71448178800006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1522.9230077880002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1522.9230077880002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1522.9230077880002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11450.79</v>
      </c>
    </row>
    <row r="133" spans="1:4" ht="12.75">
      <c r="A133" s="36" t="s">
        <v>4</v>
      </c>
      <c r="B133" s="144" t="s">
        <v>69</v>
      </c>
      <c r="C133" s="144"/>
      <c r="D133" s="33">
        <f>D76</f>
        <v>5572.5475649220007</v>
      </c>
    </row>
    <row r="134" spans="1:4" ht="12.75">
      <c r="A134" s="36" t="s">
        <v>5</v>
      </c>
      <c r="B134" s="144" t="s">
        <v>70</v>
      </c>
      <c r="C134" s="144"/>
      <c r="D134" s="33">
        <f>D87</f>
        <v>385.70749429680006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1522.9230077880002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18931.968067006805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18931.96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175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50.25" customHeight="1">
      <c r="A22" s="6">
        <v>4</v>
      </c>
      <c r="B22" s="101" t="s">
        <v>40</v>
      </c>
      <c r="C22" s="101"/>
      <c r="D22" s="56" t="s">
        <v>179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11450.79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11450.79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953.85080700000003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318.33196200000003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1272.182769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429.99777592200007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1702.1805449220001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2290.1580000000004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286.26975000000004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171.76185000000001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114.50790000000001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68.704740000000001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22.901580000000003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916.06320000000005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3870.3670200000006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1702.1805449220001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3870.3670200000006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5572.5475649220007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48.093318000000004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3.8474654400000001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6.5022165936000009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222.14532600000001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75.085120188000019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30.034048075200005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385.70749429680006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1138.2085260000001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1138.2085260000001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384.71448178800006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1522.9230077880002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1522.9230077880002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1522.9230077880002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11450.79</v>
      </c>
    </row>
    <row r="133" spans="1:4" ht="12.75">
      <c r="A133" s="36" t="s">
        <v>4</v>
      </c>
      <c r="B133" s="144" t="s">
        <v>69</v>
      </c>
      <c r="C133" s="144"/>
      <c r="D133" s="33">
        <f>D76</f>
        <v>5572.5475649220007</v>
      </c>
    </row>
    <row r="134" spans="1:4" ht="12.75">
      <c r="A134" s="36" t="s">
        <v>5</v>
      </c>
      <c r="B134" s="144" t="s">
        <v>70</v>
      </c>
      <c r="C134" s="144"/>
      <c r="D134" s="33">
        <f>D87</f>
        <v>385.70749429680006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1522.9230077880002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18931.968067006805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18931.96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175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46.5" customHeight="1">
      <c r="A22" s="6">
        <v>4</v>
      </c>
      <c r="B22" s="101" t="s">
        <v>40</v>
      </c>
      <c r="C22" s="101"/>
      <c r="D22" s="56" t="s">
        <v>180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11220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11220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934.62599999999998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311.916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1246.5419999999999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421.33119600000003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1667.873196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2244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280.5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168.29999999999998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112.2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67.320000000000007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22.44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897.6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3792.36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1667.873196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3792.36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5460.2331960000001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47.123999999999995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3.7699199999999999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6.3711647999999999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217.66800000000001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73.571784000000008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29.428713600000002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377.93358240000003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1115.268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1115.268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376.96058399999998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1492.228584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1492.228584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1492.228584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11220</v>
      </c>
    </row>
    <row r="133" spans="1:4" ht="12.75">
      <c r="A133" s="36" t="s">
        <v>4</v>
      </c>
      <c r="B133" s="144" t="s">
        <v>69</v>
      </c>
      <c r="C133" s="144"/>
      <c r="D133" s="33">
        <f>D76</f>
        <v>5460.2331960000001</v>
      </c>
    </row>
    <row r="134" spans="1:4" ht="12.75">
      <c r="A134" s="36" t="s">
        <v>5</v>
      </c>
      <c r="B134" s="144" t="s">
        <v>70</v>
      </c>
      <c r="C134" s="144"/>
      <c r="D134" s="33">
        <f>D87</f>
        <v>377.93358240000003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1492.228584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18550.395362400002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18550.39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183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46.5" customHeight="1">
      <c r="A22" s="6">
        <v>4</v>
      </c>
      <c r="B22" s="101" t="s">
        <v>40</v>
      </c>
      <c r="C22" s="101"/>
      <c r="D22" s="56" t="s">
        <v>181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12211.01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12211.01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1017.177133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339.46607799999998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1356.6432110000001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458.54540531800006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1815.1886163180002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2442.2020000000002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305.27525000000003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183.16514999999998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122.1101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73.266059999999996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24.42202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976.88080000000002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4127.3213800000003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1815.1886163180002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4127.3213800000003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5942.509996318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51.286241999999994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4.1028993599999994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6.9338999183999999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236.89359400000001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80.070034772000014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32.028013908800006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411.31468395920007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1213.774394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1213.774394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410.25574517199999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1624.030139172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1624.030139172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1624.030139172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12211.01</v>
      </c>
    </row>
    <row r="133" spans="1:4" ht="12.75">
      <c r="A133" s="36" t="s">
        <v>4</v>
      </c>
      <c r="B133" s="144" t="s">
        <v>69</v>
      </c>
      <c r="C133" s="144"/>
      <c r="D133" s="33">
        <f>D76</f>
        <v>5942.509996318</v>
      </c>
    </row>
    <row r="134" spans="1:4" ht="12.75">
      <c r="A134" s="36" t="s">
        <v>5</v>
      </c>
      <c r="B134" s="144" t="s">
        <v>70</v>
      </c>
      <c r="C134" s="144"/>
      <c r="D134" s="33">
        <f>D87</f>
        <v>411.31468395920007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1624.030139172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20188.864819449198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20188.86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44"/>
  <sheetViews>
    <sheetView showGridLines="0" view="pageBreakPreview" topLeftCell="A4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183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46.5" customHeight="1">
      <c r="A22" s="6">
        <v>4</v>
      </c>
      <c r="B22" s="101" t="s">
        <v>40</v>
      </c>
      <c r="C22" s="101"/>
      <c r="D22" s="56" t="s">
        <v>182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5000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5000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416.5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139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555.5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187.75900000000001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743.25900000000001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1000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125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75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50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30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10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400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1690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743.25900000000001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1690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2433.259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21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1.68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2.8391999999999999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97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32.786000000000001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13.114400000000002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168.4196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497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497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167.98599999999999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664.98599999999999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664.98599999999999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664.98599999999999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5000</v>
      </c>
    </row>
    <row r="133" spans="1:4" ht="12.75">
      <c r="A133" s="36" t="s">
        <v>4</v>
      </c>
      <c r="B133" s="144" t="s">
        <v>69</v>
      </c>
      <c r="C133" s="144"/>
      <c r="D133" s="33">
        <f>D76</f>
        <v>2433.259</v>
      </c>
    </row>
    <row r="134" spans="1:4" ht="12.75">
      <c r="A134" s="36" t="s">
        <v>5</v>
      </c>
      <c r="B134" s="144" t="s">
        <v>70</v>
      </c>
      <c r="C134" s="144"/>
      <c r="D134" s="33">
        <f>D87</f>
        <v>168.4196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664.98599999999999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8266.6646000000001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8266.66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4"/>
  <sheetViews>
    <sheetView showGridLines="0" view="pageBreakPreview" topLeftCell="A7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7" t="s">
        <v>153</v>
      </c>
      <c r="B1" s="58"/>
      <c r="C1" s="58"/>
      <c r="D1" s="59"/>
    </row>
    <row r="2" spans="1:4" ht="12.75">
      <c r="A2" s="88" t="s">
        <v>154</v>
      </c>
      <c r="B2" s="9"/>
      <c r="C2" s="9"/>
      <c r="D2" s="60"/>
    </row>
    <row r="3" spans="1:4" ht="12.75">
      <c r="A3" s="88" t="s">
        <v>155</v>
      </c>
      <c r="B3" s="9"/>
      <c r="C3" s="9"/>
      <c r="D3" s="60"/>
    </row>
    <row r="4" spans="1:4" ht="12.75">
      <c r="A4" s="88" t="s">
        <v>156</v>
      </c>
      <c r="B4" s="9"/>
      <c r="C4" s="9"/>
      <c r="D4" s="60"/>
    </row>
    <row r="5" spans="1:4" ht="12.75">
      <c r="A5" s="88" t="s">
        <v>157</v>
      </c>
      <c r="B5" s="9"/>
      <c r="C5" s="9"/>
      <c r="D5" s="60"/>
    </row>
    <row r="6" spans="1:4">
      <c r="A6" s="9"/>
      <c r="B6" s="9"/>
      <c r="C6" s="9"/>
      <c r="D6" s="9"/>
    </row>
    <row r="7" spans="1:4" ht="12.75">
      <c r="A7" s="101" t="s">
        <v>37</v>
      </c>
      <c r="B7" s="101"/>
      <c r="C7" s="101" t="s">
        <v>171</v>
      </c>
      <c r="D7" s="101"/>
    </row>
    <row r="8" spans="1:4" ht="12.75">
      <c r="A8" s="101" t="s">
        <v>33</v>
      </c>
      <c r="B8" s="101"/>
      <c r="C8" s="102" t="s">
        <v>197</v>
      </c>
      <c r="D8" s="102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01" t="s">
        <v>34</v>
      </c>
      <c r="C11" s="101"/>
      <c r="D11" s="54"/>
    </row>
    <row r="12" spans="1:4" ht="12.75">
      <c r="A12" s="6" t="s">
        <v>4</v>
      </c>
      <c r="B12" s="101" t="s">
        <v>35</v>
      </c>
      <c r="C12" s="101"/>
      <c r="D12" s="57" t="s">
        <v>163</v>
      </c>
    </row>
    <row r="13" spans="1:4" ht="12.75">
      <c r="A13" s="6" t="s">
        <v>5</v>
      </c>
      <c r="B13" s="101" t="s">
        <v>78</v>
      </c>
      <c r="C13" s="101"/>
      <c r="D13" s="55"/>
    </row>
    <row r="14" spans="1:4" ht="12.75">
      <c r="A14" s="6" t="s">
        <v>6</v>
      </c>
      <c r="B14" s="104" t="s">
        <v>47</v>
      </c>
      <c r="C14" s="105"/>
      <c r="D14" s="55"/>
    </row>
    <row r="15" spans="1:4" ht="12.75">
      <c r="A15" s="6" t="s">
        <v>7</v>
      </c>
      <c r="B15" s="101" t="s">
        <v>36</v>
      </c>
      <c r="C15" s="101"/>
      <c r="D15" s="56">
        <v>30</v>
      </c>
    </row>
    <row r="16" spans="1:4">
      <c r="A16" s="11"/>
      <c r="B16" s="11"/>
      <c r="C16" s="42"/>
      <c r="D16" s="11"/>
    </row>
    <row r="17" spans="1:4" ht="12.75">
      <c r="A17" s="106" t="s">
        <v>38</v>
      </c>
      <c r="B17" s="106"/>
      <c r="C17" s="106"/>
      <c r="D17" s="106"/>
    </row>
    <row r="18" spans="1:4" ht="30" customHeight="1">
      <c r="A18" s="103" t="s">
        <v>39</v>
      </c>
      <c r="B18" s="103"/>
      <c r="C18" s="103"/>
      <c r="D18" s="103"/>
    </row>
    <row r="19" spans="1:4" ht="12.75">
      <c r="A19" s="6">
        <v>1</v>
      </c>
      <c r="B19" s="101" t="s">
        <v>75</v>
      </c>
      <c r="C19" s="101"/>
      <c r="D19" s="56" t="s">
        <v>196</v>
      </c>
    </row>
    <row r="20" spans="1:4" ht="12.75">
      <c r="A20" s="6">
        <v>2</v>
      </c>
      <c r="B20" s="101" t="s">
        <v>76</v>
      </c>
      <c r="C20" s="101"/>
      <c r="D20" s="56"/>
    </row>
    <row r="21" spans="1:4" ht="12.75">
      <c r="A21" s="6">
        <v>3</v>
      </c>
      <c r="B21" s="101" t="s">
        <v>77</v>
      </c>
      <c r="C21" s="101"/>
      <c r="D21" s="72"/>
    </row>
    <row r="22" spans="1:4" ht="46.5" customHeight="1">
      <c r="A22" s="6">
        <v>4</v>
      </c>
      <c r="B22" s="101" t="s">
        <v>40</v>
      </c>
      <c r="C22" s="101"/>
      <c r="D22" s="56" t="s">
        <v>195</v>
      </c>
    </row>
    <row r="23" spans="1:4" ht="12.75">
      <c r="A23" s="6">
        <v>5</v>
      </c>
      <c r="B23" s="101" t="s">
        <v>41</v>
      </c>
      <c r="C23" s="101"/>
      <c r="D23" s="54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06" t="s">
        <v>42</v>
      </c>
      <c r="B26" s="106"/>
      <c r="C26" s="106"/>
      <c r="D26" s="106"/>
    </row>
    <row r="27" spans="1:4" ht="12.75">
      <c r="A27" s="13">
        <v>1</v>
      </c>
      <c r="B27" s="103" t="s">
        <v>0</v>
      </c>
      <c r="C27" s="103"/>
      <c r="D27" s="13" t="s">
        <v>1</v>
      </c>
    </row>
    <row r="28" spans="1:4" ht="12.75">
      <c r="A28" s="14" t="s">
        <v>2</v>
      </c>
      <c r="B28" s="101" t="s">
        <v>3</v>
      </c>
      <c r="C28" s="101"/>
      <c r="D28" s="52">
        <v>11450.79</v>
      </c>
    </row>
    <row r="29" spans="1:4" ht="12.75">
      <c r="A29" s="14" t="s">
        <v>4</v>
      </c>
      <c r="B29" s="101" t="s">
        <v>11</v>
      </c>
      <c r="C29" s="101"/>
      <c r="D29" s="52"/>
    </row>
    <row r="30" spans="1:4" ht="15" customHeight="1">
      <c r="A30" s="110" t="s">
        <v>83</v>
      </c>
      <c r="B30" s="111"/>
      <c r="C30" s="112"/>
      <c r="D30" s="15">
        <f>SUM(D28:D29)</f>
        <v>11450.79</v>
      </c>
    </row>
    <row r="31" spans="1:4" ht="24" customHeight="1">
      <c r="A31" s="113" t="s">
        <v>79</v>
      </c>
      <c r="B31" s="114"/>
      <c r="C31" s="114"/>
      <c r="D31" s="114"/>
    </row>
    <row r="32" spans="1:4" ht="12.75">
      <c r="A32" s="115"/>
      <c r="B32" s="116"/>
      <c r="C32" s="116"/>
      <c r="D32" s="116"/>
    </row>
    <row r="33" spans="1:4" ht="15" customHeight="1">
      <c r="A33" s="115" t="s">
        <v>48</v>
      </c>
      <c r="B33" s="116"/>
      <c r="C33" s="116"/>
      <c r="D33" s="116"/>
    </row>
    <row r="34" spans="1:4" ht="15" customHeight="1">
      <c r="A34" s="115" t="s">
        <v>49</v>
      </c>
      <c r="B34" s="116"/>
      <c r="C34" s="116"/>
      <c r="D34" s="116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27">
        <v>8.3299999999999999E-2</v>
      </c>
      <c r="D36" s="28">
        <f>C36*D30</f>
        <v>953.85080700000003</v>
      </c>
    </row>
    <row r="37" spans="1:4" ht="25.5">
      <c r="A37" s="25" t="s">
        <v>4</v>
      </c>
      <c r="B37" s="26" t="s">
        <v>81</v>
      </c>
      <c r="C37" s="27">
        <v>2.7799999999999998E-2</v>
      </c>
      <c r="D37" s="28">
        <f>D30*C37</f>
        <v>318.33196200000003</v>
      </c>
    </row>
    <row r="38" spans="1:4" ht="12.75">
      <c r="A38" s="117" t="s">
        <v>113</v>
      </c>
      <c r="B38" s="117"/>
      <c r="C38" s="29">
        <f>SUM(C36:C37)</f>
        <v>0.1111</v>
      </c>
      <c r="D38" s="30">
        <f>SUM(D36:D37)</f>
        <v>1272.182769</v>
      </c>
    </row>
    <row r="39" spans="1:4" ht="25.5">
      <c r="A39" s="25" t="s">
        <v>5</v>
      </c>
      <c r="B39" s="26" t="s">
        <v>114</v>
      </c>
      <c r="C39" s="27">
        <f>C38*C55</f>
        <v>3.7551800000000003E-2</v>
      </c>
      <c r="D39" s="28">
        <f>D30*C39</f>
        <v>429.99777592200007</v>
      </c>
    </row>
    <row r="40" spans="1:4" ht="12.75">
      <c r="A40" s="117" t="s">
        <v>82</v>
      </c>
      <c r="B40" s="117"/>
      <c r="C40" s="29">
        <f>SUM(C38:C39)</f>
        <v>0.1486518</v>
      </c>
      <c r="D40" s="30">
        <f>SUM(D38:D39)</f>
        <v>1702.1805449220001</v>
      </c>
    </row>
    <row r="41" spans="1:4" ht="53.25" customHeight="1">
      <c r="A41" s="118" t="s">
        <v>84</v>
      </c>
      <c r="B41" s="119"/>
      <c r="C41" s="119"/>
      <c r="D41" s="120"/>
    </row>
    <row r="42" spans="1:4" ht="40.5" customHeight="1">
      <c r="A42" s="121" t="s">
        <v>85</v>
      </c>
      <c r="B42" s="122"/>
      <c r="C42" s="122"/>
      <c r="D42" s="123"/>
    </row>
    <row r="43" spans="1:4" ht="51.75" customHeight="1">
      <c r="A43" s="107" t="s">
        <v>86</v>
      </c>
      <c r="B43" s="108"/>
      <c r="C43" s="108"/>
      <c r="D43" s="109"/>
    </row>
    <row r="44" spans="1:4" ht="15" customHeight="1">
      <c r="A44" s="44"/>
      <c r="B44" s="45"/>
      <c r="C44" s="45"/>
      <c r="D44" s="45"/>
    </row>
    <row r="45" spans="1:4" ht="25.5" customHeight="1">
      <c r="A45" s="126" t="s">
        <v>51</v>
      </c>
      <c r="B45" s="127"/>
      <c r="C45" s="127"/>
      <c r="D45" s="127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2290.1580000000004</v>
      </c>
    </row>
    <row r="48" spans="1:4" ht="12.75">
      <c r="A48" s="18" t="s">
        <v>4</v>
      </c>
      <c r="B48" s="19" t="s">
        <v>18</v>
      </c>
      <c r="C48" s="43">
        <v>2.5000000000000001E-2</v>
      </c>
      <c r="D48" s="21">
        <f>D30*C48</f>
        <v>286.26975000000004</v>
      </c>
    </row>
    <row r="49" spans="1:4" ht="12.75">
      <c r="A49" s="18" t="s">
        <v>5</v>
      </c>
      <c r="B49" s="19" t="s">
        <v>52</v>
      </c>
      <c r="C49" s="91"/>
      <c r="D49" s="21">
        <f>D30*C49</f>
        <v>0</v>
      </c>
    </row>
    <row r="50" spans="1:4" ht="12.75">
      <c r="A50" s="18" t="s">
        <v>6</v>
      </c>
      <c r="B50" s="19" t="s">
        <v>53</v>
      </c>
      <c r="C50" s="43">
        <v>1.4999999999999999E-2</v>
      </c>
      <c r="D50" s="21">
        <f>D30*C50</f>
        <v>171.76185000000001</v>
      </c>
    </row>
    <row r="51" spans="1:4" ht="12.75">
      <c r="A51" s="18" t="s">
        <v>7</v>
      </c>
      <c r="B51" s="19" t="s">
        <v>54</v>
      </c>
      <c r="C51" s="43">
        <v>0.01</v>
      </c>
      <c r="D51" s="21">
        <f>D30*C51</f>
        <v>114.50790000000001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68.704740000000001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22.901580000000003</v>
      </c>
    </row>
    <row r="54" spans="1:4" ht="12.75">
      <c r="A54" s="18" t="s">
        <v>10</v>
      </c>
      <c r="B54" s="19" t="s">
        <v>19</v>
      </c>
      <c r="C54" s="43">
        <v>0.08</v>
      </c>
      <c r="D54" s="21">
        <f>D30*C54</f>
        <v>916.06320000000005</v>
      </c>
    </row>
    <row r="55" spans="1:4" ht="12.75">
      <c r="A55" s="128" t="s">
        <v>91</v>
      </c>
      <c r="B55" s="128"/>
      <c r="C55" s="22">
        <f>SUM(C47:C54)</f>
        <v>0.33800000000000002</v>
      </c>
      <c r="D55" s="23">
        <f>SUM(D47:D54)</f>
        <v>3870.3670200000006</v>
      </c>
    </row>
    <row r="56" spans="1:4" ht="27" customHeight="1">
      <c r="A56" s="118" t="s">
        <v>87</v>
      </c>
      <c r="B56" s="119"/>
      <c r="C56" s="119"/>
      <c r="D56" s="120"/>
    </row>
    <row r="57" spans="1:4" ht="27" customHeight="1">
      <c r="A57" s="121" t="s">
        <v>88</v>
      </c>
      <c r="B57" s="122"/>
      <c r="C57" s="122"/>
      <c r="D57" s="123"/>
    </row>
    <row r="58" spans="1:4" ht="27" customHeight="1">
      <c r="A58" s="107" t="s">
        <v>89</v>
      </c>
      <c r="B58" s="108"/>
      <c r="C58" s="108"/>
      <c r="D58" s="109"/>
    </row>
    <row r="59" spans="1:4" ht="15" customHeight="1">
      <c r="A59" s="45"/>
      <c r="B59" s="45"/>
      <c r="C59" s="45"/>
      <c r="D59" s="45"/>
    </row>
    <row r="60" spans="1:4" ht="15" customHeight="1">
      <c r="A60" s="126" t="s">
        <v>58</v>
      </c>
      <c r="B60" s="127"/>
      <c r="C60" s="127"/>
      <c r="D60" s="127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12.75">
      <c r="A63" s="14" t="s">
        <v>4</v>
      </c>
      <c r="B63" s="61" t="s">
        <v>135</v>
      </c>
      <c r="C63" s="52"/>
      <c r="D63" s="2">
        <f>C63*22</f>
        <v>0</v>
      </c>
    </row>
    <row r="64" spans="1:4" ht="12.75">
      <c r="A64" s="14" t="s">
        <v>5</v>
      </c>
      <c r="B64" s="62" t="s">
        <v>136</v>
      </c>
      <c r="C64" s="129"/>
      <c r="D64" s="130"/>
    </row>
    <row r="65" spans="1:4" ht="12.75">
      <c r="A65" s="14" t="s">
        <v>6</v>
      </c>
      <c r="B65" s="63" t="s">
        <v>137</v>
      </c>
      <c r="C65" s="131"/>
      <c r="D65" s="132"/>
    </row>
    <row r="66" spans="1:4" ht="12.75">
      <c r="A66" s="14" t="s">
        <v>7</v>
      </c>
      <c r="B66" s="63" t="s">
        <v>138</v>
      </c>
      <c r="C66" s="131"/>
      <c r="D66" s="132"/>
    </row>
    <row r="67" spans="1:4" ht="12.75">
      <c r="A67" s="14" t="s">
        <v>8</v>
      </c>
      <c r="B67" s="63" t="s">
        <v>139</v>
      </c>
      <c r="C67" s="133"/>
      <c r="D67" s="134"/>
    </row>
    <row r="68" spans="1:4" ht="12.75">
      <c r="A68" s="3"/>
      <c r="B68" s="4" t="s">
        <v>92</v>
      </c>
      <c r="C68" s="135">
        <f>D62+D63+C64+C65+C66+C67</f>
        <v>0</v>
      </c>
      <c r="D68" s="136"/>
    </row>
    <row r="69" spans="1:4" ht="27" customHeight="1">
      <c r="A69" s="124" t="s">
        <v>134</v>
      </c>
      <c r="B69" s="125"/>
      <c r="C69" s="125"/>
      <c r="D69" s="125"/>
    </row>
    <row r="70" spans="1:4">
      <c r="A70" s="137"/>
      <c r="B70" s="138"/>
      <c r="C70" s="138"/>
      <c r="D70" s="138"/>
    </row>
    <row r="71" spans="1:4" ht="29.25" customHeight="1">
      <c r="A71" s="126" t="s">
        <v>59</v>
      </c>
      <c r="B71" s="127"/>
      <c r="C71" s="127"/>
      <c r="D71" s="127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31" t="s">
        <v>50</v>
      </c>
      <c r="B73" s="32" t="s">
        <v>56</v>
      </c>
      <c r="C73" s="37">
        <f>C40</f>
        <v>0.1486518</v>
      </c>
      <c r="D73" s="33">
        <f>D40</f>
        <v>1702.1805449220001</v>
      </c>
    </row>
    <row r="74" spans="1:4" ht="12.75">
      <c r="A74" s="31" t="s">
        <v>55</v>
      </c>
      <c r="B74" s="32" t="s">
        <v>57</v>
      </c>
      <c r="C74" s="37">
        <f>C55</f>
        <v>0.33800000000000002</v>
      </c>
      <c r="D74" s="33">
        <f>D55</f>
        <v>3870.3670200000006</v>
      </c>
    </row>
    <row r="75" spans="1:4" ht="12.75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>
      <c r="A76" s="117" t="s">
        <v>93</v>
      </c>
      <c r="B76" s="117"/>
      <c r="C76" s="38" t="s">
        <v>62</v>
      </c>
      <c r="D76" s="15">
        <f>SUM(D73:D75)</f>
        <v>5572.5475649220007</v>
      </c>
    </row>
    <row r="77" spans="1:4">
      <c r="A77" s="46"/>
      <c r="B77" s="47"/>
      <c r="C77" s="47"/>
      <c r="D77" s="47"/>
    </row>
    <row r="78" spans="1:4">
      <c r="A78" s="46"/>
      <c r="B78" s="47"/>
      <c r="C78" s="47"/>
      <c r="D78" s="47"/>
    </row>
    <row r="79" spans="1:4" ht="27" customHeight="1">
      <c r="A79" s="126" t="s">
        <v>94</v>
      </c>
      <c r="B79" s="127"/>
      <c r="C79" s="127"/>
      <c r="D79" s="127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48.093318000000004</v>
      </c>
    </row>
    <row r="82" spans="1:4" ht="62.25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3.8474654400000001</v>
      </c>
    </row>
    <row r="83" spans="1:4" ht="62.25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6.5022165936000009</v>
      </c>
    </row>
    <row r="84" spans="1:4" ht="12.75">
      <c r="A84" s="31" t="s">
        <v>6</v>
      </c>
      <c r="B84" s="69" t="s">
        <v>23</v>
      </c>
      <c r="C84" s="70">
        <v>1.9400000000000001E-2</v>
      </c>
      <c r="D84" s="33">
        <f t="shared" si="0"/>
        <v>222.14532600000001</v>
      </c>
    </row>
    <row r="85" spans="1:4" ht="62.25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75.085120188000019</v>
      </c>
    </row>
    <row r="86" spans="1:4" ht="62.25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30.034048075200005</v>
      </c>
    </row>
    <row r="87" spans="1:4" ht="12.75">
      <c r="A87" s="117" t="s">
        <v>95</v>
      </c>
      <c r="B87" s="117"/>
      <c r="C87" s="34">
        <f>SUM(C81:C86)</f>
        <v>3.3683919999999999E-2</v>
      </c>
      <c r="D87" s="15">
        <f>SUM(D81:D86)</f>
        <v>385.70749429680006</v>
      </c>
    </row>
    <row r="88" spans="1:4" ht="66" customHeight="1">
      <c r="A88" s="139" t="s">
        <v>124</v>
      </c>
      <c r="B88" s="140"/>
      <c r="C88" s="140"/>
      <c r="D88" s="140"/>
    </row>
    <row r="89" spans="1:4" ht="12.75">
      <c r="A89" s="44"/>
      <c r="B89" s="45"/>
      <c r="C89" s="45"/>
      <c r="D89" s="45"/>
    </row>
    <row r="90" spans="1:4" ht="12.75">
      <c r="A90" s="126" t="s">
        <v>63</v>
      </c>
      <c r="B90" s="127"/>
      <c r="C90" s="127"/>
      <c r="D90" s="127"/>
    </row>
    <row r="91" spans="1:4"/>
    <row r="92" spans="1:4" ht="51" customHeight="1">
      <c r="A92" s="141" t="s">
        <v>96</v>
      </c>
      <c r="B92" s="142"/>
      <c r="C92" s="142"/>
      <c r="D92" s="143"/>
    </row>
    <row r="93" spans="1:4" ht="12.75">
      <c r="A93" s="49"/>
      <c r="B93" s="50"/>
      <c r="C93" s="50"/>
      <c r="D93" s="50"/>
    </row>
    <row r="94" spans="1:4" ht="24.75" customHeight="1">
      <c r="A94" s="126" t="s">
        <v>97</v>
      </c>
      <c r="B94" s="127"/>
      <c r="C94" s="127"/>
      <c r="D94" s="127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1138.2085260000001</v>
      </c>
    </row>
    <row r="97" spans="1:4" ht="12.75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12.75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>
      <c r="A102" s="117" t="s">
        <v>119</v>
      </c>
      <c r="B102" s="117"/>
      <c r="C102" s="35">
        <f>SUM(C96:C101)</f>
        <v>9.9400000000000002E-2</v>
      </c>
      <c r="D102" s="15">
        <f>SUM(D96:D101)</f>
        <v>1138.2085260000001</v>
      </c>
    </row>
    <row r="103" spans="1:4" ht="25.5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384.71448178800006</v>
      </c>
    </row>
    <row r="104" spans="1:4" ht="12.75">
      <c r="A104" s="117" t="s">
        <v>98</v>
      </c>
      <c r="B104" s="117"/>
      <c r="C104" s="35">
        <f>C102+C103</f>
        <v>0.13299720000000001</v>
      </c>
      <c r="D104" s="15">
        <f>D102+D103</f>
        <v>1522.9230077880002</v>
      </c>
    </row>
    <row r="105" spans="1:4" ht="12.75">
      <c r="A105" s="44"/>
      <c r="B105" s="45"/>
      <c r="C105" s="45"/>
      <c r="D105" s="45"/>
    </row>
    <row r="106" spans="1:4" ht="26.25" customHeight="1">
      <c r="A106" s="126" t="s">
        <v>105</v>
      </c>
      <c r="B106" s="127"/>
      <c r="C106" s="127"/>
      <c r="D106" s="127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31" t="s">
        <v>14</v>
      </c>
      <c r="B108" s="32" t="s">
        <v>107</v>
      </c>
      <c r="C108" s="37">
        <f>C104</f>
        <v>0.13299720000000001</v>
      </c>
      <c r="D108" s="33">
        <f>D104</f>
        <v>1522.9230077880002</v>
      </c>
    </row>
    <row r="109" spans="1:4" ht="12.75">
      <c r="A109" s="117" t="s">
        <v>106</v>
      </c>
      <c r="B109" s="117"/>
      <c r="C109" s="38" t="s">
        <v>62</v>
      </c>
      <c r="D109" s="15">
        <f>SUM(D108:D108)</f>
        <v>1522.9230077880002</v>
      </c>
    </row>
    <row r="110" spans="1:4" ht="12.75">
      <c r="A110" s="44"/>
      <c r="B110" s="45"/>
      <c r="C110" s="45"/>
      <c r="D110" s="45"/>
    </row>
    <row r="111" spans="1:4" ht="12.75">
      <c r="A111" s="126" t="s">
        <v>66</v>
      </c>
      <c r="B111" s="127"/>
      <c r="C111" s="127"/>
      <c r="D111" s="127"/>
    </row>
    <row r="112" spans="1:4" ht="12.75">
      <c r="A112" s="13">
        <v>5</v>
      </c>
      <c r="B112" s="145" t="s">
        <v>13</v>
      </c>
      <c r="C112" s="145"/>
      <c r="D112" s="13" t="s">
        <v>1</v>
      </c>
    </row>
    <row r="113" spans="1:4" ht="12.75">
      <c r="A113" s="31" t="s">
        <v>2</v>
      </c>
      <c r="B113" s="146" t="s">
        <v>152</v>
      </c>
      <c r="C113" s="146"/>
      <c r="D113" s="99"/>
    </row>
    <row r="114" spans="1:4" ht="12.75">
      <c r="A114" s="31" t="s">
        <v>4</v>
      </c>
      <c r="B114" s="146" t="s">
        <v>165</v>
      </c>
      <c r="C114" s="146"/>
      <c r="D114" s="92"/>
    </row>
    <row r="115" spans="1:4" ht="12.75">
      <c r="A115" s="3"/>
      <c r="B115" s="117" t="s">
        <v>108</v>
      </c>
      <c r="C115" s="117"/>
      <c r="D115" s="15">
        <f>SUM(D113:D113)</f>
        <v>0</v>
      </c>
    </row>
    <row r="116" spans="1:4">
      <c r="A116" s="147" t="s">
        <v>109</v>
      </c>
      <c r="B116" s="148"/>
      <c r="C116" s="148"/>
      <c r="D116" s="148"/>
    </row>
    <row r="117" spans="1:4" ht="12.75">
      <c r="A117" s="149"/>
      <c r="B117" s="150"/>
      <c r="C117" s="150"/>
      <c r="D117" s="150"/>
    </row>
    <row r="118" spans="1:4" ht="12.75">
      <c r="A118" s="151" t="s">
        <v>67</v>
      </c>
      <c r="B118" s="151"/>
      <c r="C118" s="151"/>
      <c r="D118" s="151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>
      <c r="A123" s="16"/>
      <c r="B123" s="39" t="s">
        <v>43</v>
      </c>
      <c r="C123" s="91"/>
      <c r="D123" s="8">
        <f>((D137+D120+D121)/(1-C122))*C123</f>
        <v>0</v>
      </c>
    </row>
    <row r="124" spans="1:4" ht="12.75">
      <c r="A124" s="16"/>
      <c r="B124" s="39" t="s">
        <v>44</v>
      </c>
      <c r="C124" s="93"/>
      <c r="D124" s="8">
        <f>((D137+D120+D121)/(1-C122))*C124</f>
        <v>0</v>
      </c>
    </row>
    <row r="125" spans="1:4" ht="12.75">
      <c r="A125" s="16"/>
      <c r="B125" s="39" t="s">
        <v>45</v>
      </c>
      <c r="C125" s="91"/>
      <c r="D125" s="8">
        <f>((D137+D120+D121)/(1-C122))*C125</f>
        <v>0</v>
      </c>
    </row>
    <row r="126" spans="1:4" ht="12.75">
      <c r="A126" s="3"/>
      <c r="B126" s="4" t="s">
        <v>110</v>
      </c>
      <c r="C126" s="35"/>
      <c r="D126" s="15">
        <f>D120+D121+D122</f>
        <v>0</v>
      </c>
    </row>
    <row r="127" spans="1:4" ht="12.75">
      <c r="A127" s="51" t="s">
        <v>111</v>
      </c>
      <c r="B127" s="48"/>
      <c r="C127" s="48"/>
    </row>
    <row r="128" spans="1:4" ht="12.75">
      <c r="A128" s="51" t="s">
        <v>112</v>
      </c>
    </row>
    <row r="129" spans="1:4"/>
    <row r="130" spans="1:4" ht="12.75">
      <c r="A130" s="151" t="s">
        <v>68</v>
      </c>
      <c r="B130" s="151"/>
      <c r="C130" s="151"/>
      <c r="D130" s="151"/>
    </row>
    <row r="131" spans="1:4" ht="24" customHeight="1">
      <c r="A131" s="3"/>
      <c r="B131" s="152" t="s">
        <v>28</v>
      </c>
      <c r="C131" s="152"/>
      <c r="D131" s="24" t="s">
        <v>29</v>
      </c>
    </row>
    <row r="132" spans="1:4" ht="12.75">
      <c r="A132" s="36" t="s">
        <v>2</v>
      </c>
      <c r="B132" s="144" t="s">
        <v>30</v>
      </c>
      <c r="C132" s="144"/>
      <c r="D132" s="33">
        <f>D30</f>
        <v>11450.79</v>
      </c>
    </row>
    <row r="133" spans="1:4" ht="12.75">
      <c r="A133" s="36" t="s">
        <v>4</v>
      </c>
      <c r="B133" s="144" t="s">
        <v>69</v>
      </c>
      <c r="C133" s="144"/>
      <c r="D133" s="33">
        <f>D76</f>
        <v>5572.5475649220007</v>
      </c>
    </row>
    <row r="134" spans="1:4" ht="12.75">
      <c r="A134" s="36" t="s">
        <v>5</v>
      </c>
      <c r="B134" s="144" t="s">
        <v>70</v>
      </c>
      <c r="C134" s="144"/>
      <c r="D134" s="33">
        <f>D87</f>
        <v>385.70749429680006</v>
      </c>
    </row>
    <row r="135" spans="1:4" ht="24" customHeight="1">
      <c r="A135" s="36" t="s">
        <v>6</v>
      </c>
      <c r="B135" s="144" t="s">
        <v>71</v>
      </c>
      <c r="C135" s="144"/>
      <c r="D135" s="7">
        <f>D109</f>
        <v>1522.9230077880002</v>
      </c>
    </row>
    <row r="136" spans="1:4" ht="12.75">
      <c r="A136" s="36" t="s">
        <v>7</v>
      </c>
      <c r="B136" s="144" t="s">
        <v>72</v>
      </c>
      <c r="C136" s="144"/>
      <c r="D136" s="33">
        <f>D115</f>
        <v>0</v>
      </c>
    </row>
    <row r="137" spans="1:4" ht="16.5" customHeight="1">
      <c r="A137" s="117" t="s">
        <v>73</v>
      </c>
      <c r="B137" s="117"/>
      <c r="C137" s="117"/>
      <c r="D137" s="15">
        <f>SUM(D132:D136)</f>
        <v>18931.968067006805</v>
      </c>
    </row>
    <row r="138" spans="1:4" ht="12.75">
      <c r="A138" s="36" t="s">
        <v>8</v>
      </c>
      <c r="B138" s="154" t="s">
        <v>74</v>
      </c>
      <c r="C138" s="154"/>
      <c r="D138" s="33">
        <f>D126</f>
        <v>0</v>
      </c>
    </row>
    <row r="139" spans="1:4" ht="16.5" customHeight="1">
      <c r="A139" s="117" t="s">
        <v>31</v>
      </c>
      <c r="B139" s="117"/>
      <c r="C139" s="117"/>
      <c r="D139" s="15">
        <f>TRUNC((D137+D138),2)</f>
        <v>18931.96</v>
      </c>
    </row>
    <row r="140" spans="1:4" ht="12.75" customHeight="1">
      <c r="A140" s="153" t="s">
        <v>115</v>
      </c>
      <c r="B140" s="153"/>
      <c r="C140" s="153"/>
      <c r="D140" s="153"/>
    </row>
    <row r="144" spans="1:4" hidden="1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13</vt:i4>
      </vt:variant>
    </vt:vector>
  </HeadingPairs>
  <TitlesOfParts>
    <vt:vector size="26" baseType="lpstr">
      <vt:lpstr>1 - Coordenador-Geral</vt:lpstr>
      <vt:lpstr>2 - Eng. Coord. Técnico</vt:lpstr>
      <vt:lpstr>3 - Engenheiro Civil Sênior</vt:lpstr>
      <vt:lpstr>4 - Engenheiro Civil Pleno</vt:lpstr>
      <vt:lpstr>5 - Eng. de Projetos Pleno</vt:lpstr>
      <vt:lpstr>6 - Engenheiro Civil Júnior</vt:lpstr>
      <vt:lpstr>7 - Bacharel em Direiro Sênior</vt:lpstr>
      <vt:lpstr>8 - Bacharel em Dureito Júnior</vt:lpstr>
      <vt:lpstr>9 - Especialista e Geoprocessam</vt:lpstr>
      <vt:lpstr>10 - Estatístico Pleno</vt:lpstr>
      <vt:lpstr>Deslocamento</vt:lpstr>
      <vt:lpstr>Diárias</vt:lpstr>
      <vt:lpstr>VALOR GLOBAL</vt:lpstr>
      <vt:lpstr>'1 - Coordenador-Geral'!Area_de_impressao</vt:lpstr>
      <vt:lpstr>'10 - Estatístico Pleno'!Area_de_impressao</vt:lpstr>
      <vt:lpstr>'2 - Eng. Coord. Técnico'!Area_de_impressao</vt:lpstr>
      <vt:lpstr>'3 - Engenheiro Civil Sênior'!Area_de_impressao</vt:lpstr>
      <vt:lpstr>'4 - Engenheiro Civil Pleno'!Area_de_impressao</vt:lpstr>
      <vt:lpstr>'5 - Eng. de Projetos Pleno'!Area_de_impressao</vt:lpstr>
      <vt:lpstr>'6 - Engenheiro Civil Júnior'!Area_de_impressao</vt:lpstr>
      <vt:lpstr>'7 - Bacharel em Direiro Sênior'!Area_de_impressao</vt:lpstr>
      <vt:lpstr>'8 - Bacharel em Dureito Júnior'!Area_de_impressao</vt:lpstr>
      <vt:lpstr>'9 - Especialista e Geoprocessam'!Area_de_impressao</vt:lpstr>
      <vt:lpstr>Deslocamento!Area_de_impressao</vt:lpstr>
      <vt:lpstr>Diárias!Area_de_impressao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Abelar Vieira</cp:lastModifiedBy>
  <cp:lastPrinted>2019-08-14T20:13:31Z</cp:lastPrinted>
  <dcterms:created xsi:type="dcterms:W3CDTF">2011-04-19T14:09:41Z</dcterms:created>
  <dcterms:modified xsi:type="dcterms:W3CDTF">2023-08-16T22:15:46Z</dcterms:modified>
</cp:coreProperties>
</file>